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romanga\Downloads\"/>
    </mc:Choice>
  </mc:AlternateContent>
  <xr:revisionPtr revIDLastSave="0" documentId="8_{39B2D571-17A3-4EA9-9A4F-30545C97F0FC}" xr6:coauthVersionLast="36" xr6:coauthVersionMax="36" xr10:uidLastSave="{00000000-0000-0000-0000-000000000000}"/>
  <workbookProtection workbookAlgorithmName="SHA-512" workbookHashValue="90nPyychqB7/0HEosNMarM4rszj1S5zJ7gTQ/EQqUWwSrt/gIdb4LKWOtqo6yDKjc/P2usXHyZkzuKsNIcQv6g==" workbookSaltValue="+FFtMAlbicMn+Jqx8onSKA==" workbookSpinCount="100000" lockStructure="1"/>
  <bookViews>
    <workbookView xWindow="0" yWindow="0" windowWidth="20490" windowHeight="7545" tabRatio="865" firstSheet="1" activeTab="1" xr2:uid="{1B3962AC-C65D-4169-A1FE-CB9D9ACD61E5}"/>
  </bookViews>
  <sheets>
    <sheet name="Portada" sheetId="5" r:id="rId1"/>
    <sheet name="Introducción" sheetId="17" r:id="rId2"/>
    <sheet name="Instrucciones" sheetId="8" r:id="rId3"/>
    <sheet name="Datos generales" sheetId="11" r:id="rId4"/>
    <sheet name="Iniciativas EC" sheetId="19" r:id="rId5"/>
    <sheet name="Estrategia" sheetId="12" r:id="rId6"/>
    <sheet name="Uso de recursos" sheetId="13" r:id="rId7"/>
    <sheet name="Procesos Productivos" sheetId="14" r:id="rId8"/>
    <sheet name="Productos Servicios" sheetId="20" r:id="rId9"/>
    <sheet name="Cadena Valor" sheetId="16" r:id="rId10"/>
    <sheet name="Áreas de Mejora" sheetId="18" r:id="rId11"/>
    <sheet name="Resultados" sheetId="4" r:id="rId12"/>
    <sheet name="Conceptos" sheetId="6" r:id="rId13"/>
    <sheet name="Hoja1" sheetId="9" state="hidden" r:id="rId14"/>
    <sheet name="Asociados_Aciplast" sheetId="2" state="hidden" r:id="rId15"/>
  </sheets>
  <definedNames>
    <definedName name="_xlnm._FilterDatabase" localSheetId="14" hidden="1">Asociados_Aciplast!$A$1:$A$59</definedName>
    <definedName name="_xlnm.Print_Area" localSheetId="4">'Iniciativas EC'!$A$1:$F$16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2" l="1"/>
  <c r="F4" i="13"/>
  <c r="F4" i="20"/>
  <c r="F6" i="12"/>
  <c r="F8" i="12"/>
  <c r="F10" i="12"/>
  <c r="F12" i="12"/>
  <c r="G6" i="13"/>
  <c r="G13" i="13"/>
  <c r="G19" i="13"/>
  <c r="G25" i="13"/>
  <c r="G18" i="20"/>
  <c r="G15" i="20"/>
  <c r="G11" i="20"/>
  <c r="G17" i="20"/>
  <c r="G16" i="20"/>
  <c r="G14" i="20"/>
  <c r="G12" i="20"/>
  <c r="G10" i="20"/>
  <c r="G9" i="20"/>
  <c r="G8" i="20"/>
  <c r="G7" i="20"/>
  <c r="G6" i="20"/>
  <c r="G12" i="14"/>
  <c r="G20" i="14"/>
  <c r="G19" i="14"/>
  <c r="G15" i="14"/>
  <c r="G28" i="13"/>
  <c r="G22" i="13"/>
  <c r="F7" i="12"/>
  <c r="G12" i="16"/>
  <c r="G14" i="16"/>
  <c r="G15" i="16"/>
  <c r="G9" i="16"/>
  <c r="F4" i="16"/>
  <c r="F14" i="12"/>
  <c r="F4" i="14"/>
  <c r="G9" i="13"/>
  <c r="G10" i="13"/>
  <c r="G6" i="16"/>
  <c r="D4" i="18"/>
  <c r="G13" i="16"/>
  <c r="G11" i="16"/>
  <c r="G8" i="16"/>
  <c r="G7" i="16"/>
  <c r="G9" i="14"/>
  <c r="G6" i="14"/>
  <c r="G22" i="14"/>
  <c r="G21" i="14"/>
  <c r="G16" i="14"/>
  <c r="G17" i="14"/>
  <c r="G14" i="14"/>
  <c r="G27" i="13"/>
  <c r="G26" i="13"/>
  <c r="G24" i="13"/>
  <c r="G21" i="13"/>
  <c r="G20" i="13"/>
  <c r="G18" i="13"/>
  <c r="G17" i="13"/>
  <c r="G15" i="13"/>
  <c r="G14" i="13"/>
  <c r="G8" i="13"/>
  <c r="G7" i="13"/>
  <c r="G4" i="13" s="1"/>
  <c r="F9" i="12"/>
  <c r="F13" i="12"/>
  <c r="F11" i="12"/>
  <c r="C5" i="4"/>
  <c r="H5" i="9"/>
  <c r="H4" i="9"/>
  <c r="H3" i="9"/>
  <c r="H1" i="9" s="1"/>
  <c r="G1" i="9"/>
  <c r="G4" i="16" l="1"/>
  <c r="C8" i="4" s="1"/>
  <c r="G4" i="14"/>
  <c r="F4" i="12"/>
  <c r="C4" i="4" s="1"/>
  <c r="C13" i="4"/>
  <c r="G4" i="20"/>
  <c r="C7" i="4" s="1"/>
  <c r="C11" i="4"/>
  <c r="D11" i="4" s="1"/>
  <c r="C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Román</author>
  </authors>
  <commentList>
    <comment ref="B9" authorId="0" shapeId="0" xr:uid="{8112F3D4-7CF7-4644-8ACE-E92F48A051DC}">
      <text>
        <r>
          <rPr>
            <sz val="8"/>
            <color indexed="81"/>
            <rFont val="Tahoma"/>
            <family val="2"/>
          </rPr>
          <t>UNE-EN 13432:2001
Envases y embalajes. Requisitos de los Envases y embalajes valorizables mediante compostaje y biodegradación.</t>
        </r>
        <r>
          <rPr>
            <sz val="9"/>
            <color indexed="81"/>
            <rFont val="Tahoma"/>
            <family val="2"/>
          </rPr>
          <t xml:space="preserve">
</t>
        </r>
      </text>
    </comment>
    <comment ref="B12" authorId="0" shapeId="0" xr:uid="{AEE52264-20CE-49A4-9524-717FFEBCECBF}">
      <text>
        <r>
          <rPr>
            <sz val="9"/>
            <color indexed="81"/>
            <rFont val="Tahoma"/>
            <family val="2"/>
          </rPr>
          <t xml:space="preserve">The Circular Design Guide
https://www.circulardesignguide.com/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Rosibel Solano Villalobos</author>
  </authors>
  <commentList>
    <comment ref="A7" authorId="0" shapeId="0" xr:uid="{8840680D-5E46-4FE9-875C-4946F1ADB1BF}">
      <text>
        <r>
          <rPr>
            <b/>
            <sz val="9"/>
            <color indexed="81"/>
            <rFont val="Tahoma"/>
            <family val="2"/>
          </rPr>
          <t>Rosibel Solano Villalobos:</t>
        </r>
        <r>
          <rPr>
            <sz val="9"/>
            <color indexed="81"/>
            <rFont val="Tahoma"/>
            <family val="2"/>
          </rPr>
          <t xml:space="preserve">
Si son las básicas</t>
        </r>
      </text>
    </comment>
  </commentList>
</comments>
</file>

<file path=xl/sharedStrings.xml><?xml version="1.0" encoding="utf-8"?>
<sst xmlns="http://schemas.openxmlformats.org/spreadsheetml/2006/main" count="455" uniqueCount="326">
  <si>
    <t>Convenio marco de colaboración entre CEGESTI y la Asociación Cámara de Costarricense de la Industria del Plástico "ACIPLAST"</t>
  </si>
  <si>
    <t xml:space="preserve">Línea base en Economía Circular </t>
  </si>
  <si>
    <t xml:space="preserve">Contacto CEGESTI: info@cegesti.org  </t>
  </si>
  <si>
    <t xml:space="preserve">Contrapartes en Costa Rica: </t>
  </si>
  <si>
    <t>Créditos:</t>
  </si>
  <si>
    <t>Herramienta elaborada por CEGESTI</t>
  </si>
  <si>
    <t>Revisión técnica:</t>
  </si>
  <si>
    <t>Institucional</t>
  </si>
  <si>
    <t>Expertos</t>
  </si>
  <si>
    <t>Dr. Roberto Quirós Vargas</t>
  </si>
  <si>
    <t>Dirección Ejecutiva y Comité Ambiental</t>
  </si>
  <si>
    <t>Dr. Carlos Cadavid. Socya.</t>
  </si>
  <si>
    <t>MINAE/Ministerio de Salud</t>
  </si>
  <si>
    <t>CEGESTI-PROMAR, prohibida su reproducción.</t>
  </si>
  <si>
    <t>Línea Base en Economía Circular</t>
  </si>
  <si>
    <t>Introducción</t>
  </si>
  <si>
    <t>INSTRUCCIONES PARA EL USO DE LA HERRAMIENTA</t>
  </si>
  <si>
    <t>Esta herramienta cuenta con las siguientes hojas:</t>
  </si>
  <si>
    <t>PORTADA</t>
  </si>
  <si>
    <t xml:space="preserve">Información general de la herramienta </t>
  </si>
  <si>
    <t>INSTRUCCIONES</t>
  </si>
  <si>
    <t>Corresponde a esta hoja</t>
  </si>
  <si>
    <t>INGRESO DE INFORMACIÓN</t>
  </si>
  <si>
    <t xml:space="preserve">Se refire a las pestañas en color azul donde deberá responder los cuestionamientos que se realizan, los mismos se presentan según temáticas de interés para establecer la línea base en economía circular, la hojas puede ser completadas por una o varias personas siempre y cuando tengan el conocimiento del área/empresa para hacerlo.
Selecciones si o no en las celdas habilitadas con esas opciones, cuando indicación dice señale debe marcar con una "x" la casilla correspondiente. Cuando la columna dice evidencia, debe indicar la evidencia que se tenga. 
Al final de la hoja de Datos generales se le solicita informaicón de la/las personas que completaron en formulario. 
</t>
  </si>
  <si>
    <t>RESULTADOS</t>
  </si>
  <si>
    <r>
      <t xml:space="preserve">El puntaje óptimo de este formulario es de </t>
    </r>
    <r>
      <rPr>
        <sz val="11"/>
        <rFont val="Calibri"/>
        <family val="2"/>
        <scheme val="minor"/>
      </rPr>
      <t>49 puntos (100%)</t>
    </r>
    <r>
      <rPr>
        <sz val="11"/>
        <color theme="1"/>
        <rFont val="Calibri"/>
        <family val="2"/>
        <scheme val="minor"/>
      </rPr>
      <t xml:space="preserve">, cada respuesta "SI" tiene un valor de 1 punto, mientras que cada respuesta "NO" tiene un valor de 0 puntos. Los resultados se muestran en el gráfico de radiales, verá los resultados por temática evaluada. 
En el gráfico de barras horizontales podrá ver el desempeño general. </t>
    </r>
  </si>
  <si>
    <t>CONCEPTOS</t>
  </si>
  <si>
    <t>En esta hoja encontrará las definiciones de las palabras que fueron subrayadas y marcadas en negrita en la hoja de "Ingreso de información"</t>
  </si>
  <si>
    <t>INFORMACIÓN DE LA EMPRESA</t>
  </si>
  <si>
    <t>Nombre:</t>
  </si>
  <si>
    <t>Provincia:</t>
  </si>
  <si>
    <t>Cantón/Distrito:</t>
  </si>
  <si>
    <t>Página web</t>
  </si>
  <si>
    <t>Teléfono:</t>
  </si>
  <si>
    <t>Persona de contacto</t>
  </si>
  <si>
    <t>Correo electrónico:</t>
  </si>
  <si>
    <t>Tipo de actividad</t>
  </si>
  <si>
    <t>Producción de plástico de un solo uso</t>
  </si>
  <si>
    <t>Favor señale con X las casillas que considere necesarias</t>
  </si>
  <si>
    <t>Producción de materiales de empaque</t>
  </si>
  <si>
    <t>Producción de otros tipos de productos plásticos</t>
  </si>
  <si>
    <t>Importación y/o distribución de resinas y materias primas</t>
  </si>
  <si>
    <t>Importación y/o distribución de plásticos de un solo uso</t>
  </si>
  <si>
    <t>Importación y/o distribución de materiales de empaque</t>
  </si>
  <si>
    <t>Importación de maquinaria, equipos y moldes</t>
  </si>
  <si>
    <t>Otra actividad_Favor indicar</t>
  </si>
  <si>
    <t>Zona Caribe</t>
  </si>
  <si>
    <t>Sus productos se comercializan en la zona caribe (si/no)</t>
  </si>
  <si>
    <t>Total de empleados:</t>
  </si>
  <si>
    <t>Sistemas de Gestión</t>
  </si>
  <si>
    <t>Sistema de Gestión basado en norma ISO 9001</t>
  </si>
  <si>
    <t>Sistema de Gestión basado en norma ISO 14001</t>
  </si>
  <si>
    <t>INDIQUE LA INFORMACIÓN RELACIONADA A LAS PERSONAS QUE COMPLETARON LA HERRAMIENTA</t>
  </si>
  <si>
    <t>Nombre</t>
  </si>
  <si>
    <t>Apellido</t>
  </si>
  <si>
    <t>Correo electrónico</t>
  </si>
  <si>
    <t>Puesto</t>
  </si>
  <si>
    <t xml:space="preserve"> </t>
  </si>
  <si>
    <t>INICIATIVAS EN ECONOMÍA CIRCULAR</t>
  </si>
  <si>
    <t>La empresa realiza alguna o varias de las siguientes iniciativas (marcar con X)</t>
  </si>
  <si>
    <r>
      <rPr>
        <b/>
        <sz val="11"/>
        <rFont val="Calibri"/>
        <family val="2"/>
        <scheme val="minor"/>
      </rPr>
      <t>Recicla:</t>
    </r>
    <r>
      <rPr>
        <sz val="11"/>
        <rFont val="Calibri"/>
        <family val="2"/>
        <scheme val="minor"/>
      </rPr>
      <t xml:space="preserve"> Recupera residuos con el fin de transformarlos en sus materiales básicos para reintegrarlos al proceso de producción como materia prima.   </t>
    </r>
    <r>
      <rPr>
        <i/>
        <sz val="11"/>
        <rFont val="Calibri"/>
        <family val="2"/>
        <scheme val="minor"/>
      </rPr>
      <t>Ejemplo: obtener materia prima a partir de piezas defectuosas o scrap para reintegrar al proceso de inyección.</t>
    </r>
  </si>
  <si>
    <r>
      <t xml:space="preserve">Reutiliza: </t>
    </r>
    <r>
      <rPr>
        <sz val="11"/>
        <rFont val="Calibri"/>
        <family val="2"/>
        <scheme val="minor"/>
      </rPr>
      <t xml:space="preserve">Utiliza repetidamente  un producto o componente para su propósito original sin modificación significativa. </t>
    </r>
    <r>
      <rPr>
        <i/>
        <sz val="11"/>
        <rFont val="Calibri"/>
        <family val="2"/>
        <scheme val="minor"/>
      </rPr>
      <t>Por ejemplo, cajas plásticas para el traslado de verduras a granel</t>
    </r>
  </si>
  <si>
    <r>
      <rPr>
        <b/>
        <sz val="11"/>
        <rFont val="Calibri"/>
        <family val="2"/>
        <scheme val="minor"/>
      </rPr>
      <t>Compra para reciclar:</t>
    </r>
    <r>
      <rPr>
        <sz val="11"/>
        <rFont val="Calibri"/>
        <family val="2"/>
        <scheme val="minor"/>
      </rPr>
      <t xml:space="preserve"> Compra residuos plásticos para ser reciclados y generar nuevos productos  </t>
    </r>
    <r>
      <rPr>
        <i/>
        <sz val="11"/>
        <rFont val="Calibri"/>
        <family val="2"/>
        <scheme val="minor"/>
      </rPr>
      <t>Ejemplo: se compran residuos de scrap, mermas, entre otros para producir</t>
    </r>
    <r>
      <rPr>
        <sz val="11"/>
        <rFont val="Calibri"/>
        <family val="2"/>
        <scheme val="minor"/>
      </rPr>
      <t xml:space="preserve"> botellas</t>
    </r>
  </si>
  <si>
    <r>
      <rPr>
        <b/>
        <sz val="11"/>
        <rFont val="Calibri"/>
        <family val="2"/>
        <scheme val="minor"/>
      </rPr>
      <t xml:space="preserve">Refabrica: </t>
    </r>
    <r>
      <rPr>
        <sz val="11"/>
        <rFont val="Calibri"/>
        <family val="2"/>
        <scheme val="minor"/>
      </rPr>
      <t xml:space="preserve">Toma las partes funcionales de un producto que ha fallado para fabricar un producto nuevo de alta calidad y con posibles mejoras y cambios en sus componentes. </t>
    </r>
    <r>
      <rPr>
        <i/>
        <sz val="11"/>
        <rFont val="Calibri"/>
        <family val="2"/>
        <scheme val="minor"/>
      </rPr>
      <t>Ejemplo: re fabricar nuevo producto de envase a partir de envases dañados  para transporte de frutas.</t>
    </r>
  </si>
  <si>
    <r>
      <rPr>
        <b/>
        <sz val="11"/>
        <rFont val="Calibri"/>
        <family val="2"/>
        <scheme val="minor"/>
      </rPr>
      <t xml:space="preserve">Material compostable: </t>
    </r>
    <r>
      <rPr>
        <sz val="11"/>
        <rFont val="Calibri"/>
        <family val="2"/>
        <scheme val="minor"/>
      </rPr>
      <t xml:space="preserve">Distribuye/comercializa materiales compostables (plásticos que al finalizar vida útil, se descomponen y se convierten en compost orgánico a una velocidad similar a la del resto de materiales orgánicos y sin dejar residuos tóxicos) </t>
    </r>
    <r>
      <rPr>
        <i/>
        <sz val="11"/>
        <rFont val="Calibri"/>
        <family val="2"/>
        <scheme val="minor"/>
      </rPr>
      <t>Por ejemplo:  material de plantas como el maíz o la remolacha azucarera.</t>
    </r>
  </si>
  <si>
    <r>
      <rPr>
        <b/>
        <sz val="11"/>
        <rFont val="Calibri"/>
        <family val="2"/>
        <scheme val="minor"/>
      </rPr>
      <t>Ofrece productos como un servicio.</t>
    </r>
    <r>
      <rPr>
        <sz val="11"/>
        <rFont val="Calibri"/>
        <family val="2"/>
        <scheme val="minor"/>
      </rPr>
      <t xml:space="preserve">  Entrega el producto a cambio de una membresía, contrato de alquiler, o uso del bien. </t>
    </r>
    <r>
      <rPr>
        <i/>
        <sz val="11"/>
        <rFont val="Calibri"/>
        <family val="2"/>
        <scheme val="minor"/>
      </rPr>
      <t>Por ejemplo: alquiler de cajas para mudanza.</t>
    </r>
  </si>
  <si>
    <r>
      <rPr>
        <b/>
        <sz val="11"/>
        <rFont val="Calibri"/>
        <family val="2"/>
        <scheme val="minor"/>
      </rPr>
      <t xml:space="preserve">Reacondicionar: </t>
    </r>
    <r>
      <rPr>
        <sz val="11"/>
        <rFont val="Calibri"/>
        <family val="2"/>
        <scheme val="minor"/>
      </rPr>
      <t>Recuperar un producto en buenas condiciones reemplazando principales componentes que pueden fallar y realizar cambios para mejorar la apariencia. Ejemplos: Reacondicionamiento de tambores plásticos</t>
    </r>
  </si>
  <si>
    <r>
      <rPr>
        <b/>
        <sz val="11"/>
        <rFont val="Calibri"/>
        <family val="2"/>
        <scheme val="minor"/>
      </rPr>
      <t>Diseño Circular.</t>
    </r>
    <r>
      <rPr>
        <sz val="11"/>
        <rFont val="Calibri"/>
        <family val="2"/>
        <scheme val="minor"/>
      </rPr>
      <t xml:space="preserve">  Diseñar productos para ser reciclados o reusados, bajo el principio de mantener el producto en uso el máximo tiempo posible,  reduciendo los niveles de contaminación y residuos desde el diseño.</t>
    </r>
  </si>
  <si>
    <r>
      <rPr>
        <b/>
        <sz val="11"/>
        <rFont val="Calibri"/>
        <family val="2"/>
        <scheme val="minor"/>
      </rPr>
      <t>Otra iniciativa:</t>
    </r>
    <r>
      <rPr>
        <sz val="11"/>
        <rFont val="Calibri"/>
        <family val="2"/>
        <scheme val="minor"/>
      </rPr>
      <t xml:space="preserve"> Favor especifique:</t>
    </r>
  </si>
  <si>
    <t>Las siguientes preguntas las deberá responder de acuerdo al periodo fiscal 2021</t>
  </si>
  <si>
    <t>ESTRATEGIA DE ECONOMIA CIRCULAR</t>
  </si>
  <si>
    <t>Comentarios</t>
  </si>
  <si>
    <t>1.</t>
  </si>
  <si>
    <t>La empresa aborda la economía circular desde la estrategia empresarial</t>
  </si>
  <si>
    <t>SI</t>
  </si>
  <si>
    <t>2.</t>
  </si>
  <si>
    <t>La empresa vincula la economía circular con la sostenibilidad empresarial</t>
  </si>
  <si>
    <t>3.</t>
  </si>
  <si>
    <t>La empresa tiene objetivos de economía circular</t>
  </si>
  <si>
    <t>4.</t>
  </si>
  <si>
    <t>La empresa aplica los principios de la economía circular</t>
  </si>
  <si>
    <t>5.</t>
  </si>
  <si>
    <t>La empresa posee indicadores para medir el progreso en materia de economía circular</t>
  </si>
  <si>
    <t>6.</t>
  </si>
  <si>
    <t>La empresa identifica riesgos y oportunidades de economía circular</t>
  </si>
  <si>
    <t>7.</t>
  </si>
  <si>
    <t>La empresa capacita al personal en temáticas relacionadas a economía circular</t>
  </si>
  <si>
    <t>8.</t>
  </si>
  <si>
    <t>La empresa cuenta con una política de compra de productos y/o servicios que considere requisitos  de economía circular</t>
  </si>
  <si>
    <t>9.</t>
  </si>
  <si>
    <t>La empresa integra en su contabilidad costos ambientales</t>
  </si>
  <si>
    <t xml:space="preserve">USO DE RECURSOS </t>
  </si>
  <si>
    <t>MATERIA PRIMA E INSUMOS</t>
  </si>
  <si>
    <t>La empresa cuantifica el total de materia prima que utiliza en su proceso</t>
  </si>
  <si>
    <t>La empresa cuantifica la cantidad de material reciclado que utiliza</t>
  </si>
  <si>
    <t>La empresa recibe material residual de otras empresas para utilizarlo en su proceso</t>
  </si>
  <si>
    <t>La empresa utiliza materias primas de fuentes renovables (origen vegetal)</t>
  </si>
  <si>
    <t>La empresa cuantifica los insumos que reutiliza</t>
  </si>
  <si>
    <t xml:space="preserve"> EMISIONES</t>
  </si>
  <si>
    <t>La empresa tiene identificadas sus fuentes de emisión de GEI en todas sus actividades</t>
  </si>
  <si>
    <t>La empresa cuantifica sus emisiones de GEI (ton, kg) en todas sus actividades</t>
  </si>
  <si>
    <t>La empresa implementa estrategias/acciones para la reducción de GEI</t>
  </si>
  <si>
    <t>ENERGIA</t>
  </si>
  <si>
    <t>La empresa cuantifica el total de su consumo de energía (kWh)</t>
  </si>
  <si>
    <t>10.</t>
  </si>
  <si>
    <t>Conoce el porcentaje de su consumo energético que proviene de fuentes no fósiles</t>
  </si>
  <si>
    <t>11.</t>
  </si>
  <si>
    <t>La empresa cuantifica el consumo de energía para cada proceso productivo</t>
  </si>
  <si>
    <t>12.</t>
  </si>
  <si>
    <t>La empresa calcula la eficiencia energética</t>
  </si>
  <si>
    <t>13.</t>
  </si>
  <si>
    <t>La empresa implementa acciones para reducir el consumo energético de sus procesos</t>
  </si>
  <si>
    <t>14.</t>
  </si>
  <si>
    <t>La empresa genera energía a partir de fuentes renovables (ejem: paneles solares)</t>
  </si>
  <si>
    <t>AGUA</t>
  </si>
  <si>
    <t>15.</t>
  </si>
  <si>
    <t>La  empresa cuantifica el consumo de agua de los procesos productivos</t>
  </si>
  <si>
    <t>16.</t>
  </si>
  <si>
    <t>La empresa implementa acciones para reducir/reutilizar agua de sus procesos</t>
  </si>
  <si>
    <t>17.</t>
  </si>
  <si>
    <t>La empresa utiliza agua de lluvia para sus actividades</t>
  </si>
  <si>
    <t>18.</t>
  </si>
  <si>
    <t xml:space="preserve">La empresa trata las aguas residuales de sus procesos antes de ser vertidas </t>
  </si>
  <si>
    <t>19.</t>
  </si>
  <si>
    <r>
      <t>La empresa cuantifica los vertidos de agua residual (m</t>
    </r>
    <r>
      <rPr>
        <vertAlign val="superscript"/>
        <sz val="11"/>
        <rFont val="Calibri"/>
        <family val="2"/>
        <scheme val="minor"/>
      </rPr>
      <t>3</t>
    </r>
    <r>
      <rPr>
        <sz val="11"/>
        <rFont val="Calibri"/>
        <family val="2"/>
        <scheme val="minor"/>
      </rPr>
      <t>)</t>
    </r>
  </si>
  <si>
    <t>PROCESOS PRODUCTIVOS</t>
  </si>
  <si>
    <t>MEJORA</t>
  </si>
  <si>
    <t xml:space="preserve">La empresa ha implementado sistemas ó métodos que le permitan mejorar la eficiencia de sus procesos. </t>
  </si>
  <si>
    <t xml:space="preserve">       - Opcional - Especifique cuál:</t>
  </si>
  <si>
    <t>La empresa ha adquirido equipo/maquinaria que le permitan ser más eco-eficiente</t>
  </si>
  <si>
    <t>La empresa ha implementado procesos de recuperación de calor</t>
  </si>
  <si>
    <t>RESIDUOS</t>
  </si>
  <si>
    <t>La empresa cuantifica el total de residuos que genera en sus procesos productivos y comercialización</t>
  </si>
  <si>
    <t>La empresa cuantifica las emisiones GEI embebidas en los residuos plásticos</t>
  </si>
  <si>
    <t>La empresa cuatifica la cantidad de residuos peligrosos y especiales que genera</t>
  </si>
  <si>
    <t>La empresa cuantifica los residuos de productos que pueden ser valorizados (reciclados/reutilizados)</t>
  </si>
  <si>
    <t>La empresa realiza simbiosis industrial</t>
  </si>
  <si>
    <r>
      <t>8.a. La empresa</t>
    </r>
    <r>
      <rPr>
        <b/>
        <sz val="11"/>
        <rFont val="Calibri"/>
        <family val="2"/>
        <scheme val="minor"/>
      </rPr>
      <t xml:space="preserve"> entrega a otra</t>
    </r>
    <r>
      <rPr>
        <sz val="11"/>
        <rFont val="Calibri"/>
        <family val="2"/>
        <scheme val="minor"/>
      </rPr>
      <t>s empresas residuos que pueden ser valorizados en su proceso productivo, incluyendo el coprocesamiento</t>
    </r>
  </si>
  <si>
    <r>
      <t>8.b. La empresa</t>
    </r>
    <r>
      <rPr>
        <b/>
        <sz val="11"/>
        <rFont val="Calibri"/>
        <family val="2"/>
        <scheme val="minor"/>
      </rPr>
      <t xml:space="preserve"> recibe de otras empresas</t>
    </r>
    <r>
      <rPr>
        <sz val="11"/>
        <rFont val="Calibri"/>
        <family val="2"/>
        <scheme val="minor"/>
      </rPr>
      <t xml:space="preserve"> residuos que pueden ser valorizados en su proceso productivo, incluyendo el coprocesamiento</t>
    </r>
  </si>
  <si>
    <t>La empresa cuantifica la cantidad de residuos que dispone en el relleno sanitario</t>
  </si>
  <si>
    <t xml:space="preserve">La empresa cuenta con un plan de gestión integral de residuos sólidos </t>
  </si>
  <si>
    <t xml:space="preserve">PRODUCTOS Y SERVICIOS </t>
  </si>
  <si>
    <t>PRODUCTOS - SERVICIOS</t>
  </si>
  <si>
    <t>La empresa conoce la vida útil de sus productos</t>
  </si>
  <si>
    <t>La empresa conoce el porcentaje de contenido reciclado de sus productos</t>
  </si>
  <si>
    <t>La empresa conoce la tasa de reciclabilidad de sus productos</t>
  </si>
  <si>
    <t>La empresa conoce la tasa de reparabilidad de sus productos</t>
  </si>
  <si>
    <t>La empresa desarrolla productos a partir de materiales reciclados</t>
  </si>
  <si>
    <t>La empresa cuantifica monetariamente el monto que representa el porcentaje de producto reciclado, o remufacturado,  o reparado</t>
  </si>
  <si>
    <t>La empresa considera elementos de ecodiseño en la creación de sus productos (ampliar vida útil, reducir residuos/peligrosos, brindar valor a los residuos (reutilizables, reparables o reciclables, utilizar materias primas biodegradables)</t>
  </si>
  <si>
    <t xml:space="preserve">       - Opcional - Indique en comentarios, si se cuenta con algún proyecto de ecodiseño. ¿qué lo motivó a realizarlo?</t>
  </si>
  <si>
    <t>La empresa busca reducir el uso de sustancias/productos peligrosos</t>
  </si>
  <si>
    <t>La empresa ofrece garantía extendida del producto (pos-venta)</t>
  </si>
  <si>
    <t>La empresa cuenta con estrategias para incentivar el retorno del producto una vez finalizada su vida útil para su adecuada disposición final</t>
  </si>
  <si>
    <t>La empresa brinda servicios que extienden la vida útil del producto (reparación, repuestos y complementos para dar mayor vida útil al producto)</t>
  </si>
  <si>
    <t>CADENA DE VALOR</t>
  </si>
  <si>
    <t>RELACIÓN CON CLIENTES Y PROVEEDORES</t>
  </si>
  <si>
    <t>La empresa comunica a sus proveedores sus requisitos para adquirir productos/servicios con características circulares</t>
  </si>
  <si>
    <t>La empresa transmite información a los clientes sobre los productos / servicios que incorporan características circulares</t>
  </si>
  <si>
    <t>La empresa promueve la economía circular tanto en clientes como en proveedores (programa de incentivos, fidelidad, reconocimiento, étc)</t>
  </si>
  <si>
    <t>La empresa identifica si sus proveedores de materias primas y servicios incorporan la economía circular en sus actividades</t>
  </si>
  <si>
    <t>ENTORNO</t>
  </si>
  <si>
    <t>La empresa apoya a otras empresas para que puedan implementar estratégias de economía circular</t>
  </si>
  <si>
    <t>La empresa comunica a otros actores claves (comunidad)  su compromiso con la economía circular</t>
  </si>
  <si>
    <t>La empresa tiene alianzas para implementar la economía circular</t>
  </si>
  <si>
    <t>La empresa utiliza servicios tecnológicos (laboratorios de análisis, de pruebas, acreditaciones) en temas de economía circular</t>
  </si>
  <si>
    <t xml:space="preserve">La empresa tiene acuerdos de investigación/innovación con centros de investigación privados o públicos en temas de economía circular </t>
  </si>
  <si>
    <t>PROPOSITOS DE MEJORA</t>
  </si>
  <si>
    <t>Indique el nivel de prioridad que tiene cada propósito de mejora para la empresa. El valor de 5 es el más prioritario y el valor de 1 es el menos prioritario. No se deben repetir los valores de prioridad asignados.</t>
  </si>
  <si>
    <t>Hacer que la materia prima sea más circular (Biodegradable, que contenga mayor porcentaje de material reciclado, mejorar la calidad del residuo reciclado).</t>
  </si>
  <si>
    <t>Diseñar productos que incorporen conceptos de ecodiseño (reducción de materiales, alargar la vida útil de productos y/o estimular el re-uso de productos)</t>
  </si>
  <si>
    <t>Trabajar con proveedores/clientes para crear un nuevo ciclo de vida del producto</t>
  </si>
  <si>
    <t>Ofrecer los productos al mercado como un servicio (servicio de reuso) y no como la venta del bien, por ejemplo: alquiler del producto</t>
  </si>
  <si>
    <t>Incursionar en acciones de economía colaborativa, por ejemplo: compartir la cadena de distribución, plataformas de colaboración</t>
  </si>
  <si>
    <t>RESULTADOS DE LÍNEA BASE EN ECONOMÍA CIRCULAR</t>
  </si>
  <si>
    <t>1.ESTRATEGIA</t>
  </si>
  <si>
    <t>2.USO DE RECURSOS</t>
  </si>
  <si>
    <t>3.PROCESOS</t>
  </si>
  <si>
    <t>4.PRODUCTOS Y SERVICIOS</t>
  </si>
  <si>
    <t>5.CADENA DE VALOR</t>
  </si>
  <si>
    <t>PUNTAJE</t>
  </si>
  <si>
    <t>PORCENTAJE</t>
  </si>
  <si>
    <t>PUNTOS OBTENIDOS</t>
  </si>
  <si>
    <t>PUNTOS</t>
  </si>
  <si>
    <t>DEFINICIONES</t>
  </si>
  <si>
    <t>Co-procesamiento</t>
  </si>
  <si>
    <t>Uso de materiales de residuos adecuados en los procesos de fabricación con el propósito de recuperar energía y recursos; y reducir, en consecuencia el uso de combustibles y materias primas convencionales mediante su sustitución.</t>
  </si>
  <si>
    <t>Fuente: United Nations Environmental Programme</t>
  </si>
  <si>
    <t>Ecodiseño</t>
  </si>
  <si>
    <t>Ecodiseño significa la integración de consideraciones de sostenibilidad ambiental en el diseño de un producto con el objetivo de mejorar el desempeño ambiental del producto a lo largo de su ciclo de vida completo.</t>
  </si>
  <si>
    <t>Fuente: DIRECTIVE 2009/125/European Commission</t>
  </si>
  <si>
    <t>Ecomía Circular</t>
  </si>
  <si>
    <t>Economía restauradora y regenerativa por diseño, y que tiene como objetivo mantener los productos, componentes y materiales en su máxima utilidad y valor en todo momento, distinguiendo entre ciclos técnicos y biológicos.</t>
  </si>
  <si>
    <t>Fuente: INTE G106:2021</t>
  </si>
  <si>
    <t>GEI (Gas con efecto invernadero)</t>
  </si>
  <si>
    <t xml:space="preserve">Componente gaseoso de la atmósfera, natural o antropógeno, que absorbe y emite radiación en determinadas longitudes de onda del espectro de radiación terrestre emitida por la superficie de la Tierra, por la propia atmósfera y por las nubes. Esta propiedad ocasiona el efecto invernadero. </t>
  </si>
  <si>
    <t>Fuente: IPCC, 2013</t>
  </si>
  <si>
    <t>Materias primas renovables</t>
  </si>
  <si>
    <t>Según la norma ISO 24699, sección 3.1.1: materiales que han sido producidos a partir de un recurso, generalmente biomasa vegetal o animal, que puede ser renovado mediante regeneración a corto o medio plazo.
Como materia prima renovable: se usan, además, la papa y los residuos de su industrialización, la mandioca, entre otros. Los plásticos hechos con este tipo de materia prima son biodegradables, pero no resultan ser reciclables mecánicamente.</t>
  </si>
  <si>
    <t xml:space="preserve">Política de compra de productos y/o servicios </t>
  </si>
  <si>
    <t>Considera requisitos ambientales de EC, entre ellos, mayor vida útil, posibilidad de reparación o reuso,  que provenga de recursos renovables)</t>
  </si>
  <si>
    <t>Plásticos de origen vegetal</t>
  </si>
  <si>
    <t>Se definen como plásticos de origen vegetal (maíz, trigo, patata, yuca, guisantes…), parcialmente vegetal o sintético que son biodegradables y compostables / Bioplásticos</t>
  </si>
  <si>
    <t>Responsabilidad extendida del productor</t>
  </si>
  <si>
    <t>Los productores o importadores tienen la responsabilidad del producto durante todo el ciclo de vida de este, incluyendo las fases posindustrial y posconsumo. Es obligatorio solo a residuos de manejo especial: batería, lubricantes, llantas, electrónicos…</t>
  </si>
  <si>
    <t>Fuente: Ley 8839</t>
  </si>
  <si>
    <t>Simbiosis Industrial</t>
  </si>
  <si>
    <t>Propone el intercambio de subproductos entre empresas productivas de diferentes sectores o el uso compartido de infraestructura y servicios entre empresas. La simbiosis desarrolla la valorización de residuos y propone nuevos esquemas de colaboración.</t>
  </si>
  <si>
    <t>Fuente: Coursera</t>
  </si>
  <si>
    <t>Sustancias/Productos Peligrosos</t>
  </si>
  <si>
    <t>Toda sustancia, producto u objeto peligroso de carácter radioactivo, comburente, inflamable, corrosivo, irritante, u otros declarados peligrosos por el Ministerio.</t>
  </si>
  <si>
    <t>Fuente: SINALEVI</t>
  </si>
  <si>
    <t>Tasa de reciclabilidad</t>
  </si>
  <si>
    <t>Porcentaje en el que un producto puede es apto para ser reciclado</t>
  </si>
  <si>
    <t>PRINCIPIOS DE ECONOMÍA CIRCULAR</t>
  </si>
  <si>
    <t>Pensamiento sistémico</t>
  </si>
  <si>
    <t>Las organización adopta un enfoque holístico para entender cómo las decisiones y las actividades individuales interactúan dentro de los sistemas más amplios de los que forman parte.</t>
  </si>
  <si>
    <t>Innovación</t>
  </si>
  <si>
    <t>Las organización innova continuamente para  crear valor al permitir la gestión sostenible de los recursos a través del diseño de procesos, productos/servicios y modelos de negocio</t>
  </si>
  <si>
    <t xml:space="preserve">Gestión responsable </t>
  </si>
  <si>
    <t>La organización gestiona los impactos directos e indirectos de sus decisiones y actividades dentro de los sistemas más amplios de los que forman parte.</t>
  </si>
  <si>
    <t>Colaboración</t>
  </si>
  <si>
    <t xml:space="preserve">La organización colabora interna y externamente a través de acuerdos formales y/o informales para crear valor mutuo. </t>
  </si>
  <si>
    <t>Optimización de valor</t>
  </si>
  <si>
    <t xml:space="preserve">La organización mantiene todos los productos, componentes y materiales en su mayor valor y utilidad en todo momento. </t>
  </si>
  <si>
    <t xml:space="preserve">Transparencia </t>
  </si>
  <si>
    <t xml:space="preserve">La organización es abierta a las decisones y actividades que afectan su capacitdad de transición a un modo de operación más circular y sostenible y está dispuesta a comunicarlas de una manera más clara, precisa, oportuna, honesta y completa. </t>
  </si>
  <si>
    <t xml:space="preserve">Servicios de reparación, pago por uso, o producto como servicio </t>
  </si>
  <si>
    <t>Producto como servicio</t>
  </si>
  <si>
    <t>Arrendar el acceso y no vender la propiedad de un producto/servicio. Ejemplos: 
- Contratos de arrendamiento de: automóviles de flota y domésticos, disolventes industriales, herramientas eléctricas, televisores y reproductores de DVD, entre otros, con un contrato de 6 o 12 meses. 
- B2B: arrendamiento de revestimientos de suelo y paredes.
- B2C: arrendamiento de ropa (por ejemplo, jeans). Suscripción a canales de deportes de la TV</t>
  </si>
  <si>
    <t>Pago según uso</t>
  </si>
  <si>
    <t>El cliente paga por el rendimiento del producto. Ejemplos: 
- Alquilar una lavadora por 1 000 ciclos de lavado o proporcionar un servicio de recogida y entrega de ropa. 
- Otros ejemplos son: iluminación (pago por lux); impresión (pago por impresión); motores aéreos (potencia por hora).</t>
  </si>
  <si>
    <t>Reparar, renovar,  remanufacturar y reacondicionar</t>
  </si>
  <si>
    <t>Ejemplo: El principal fabricante de automóviles que ofrece piezas de recambio genuinas remanufacturadas a partir de piezas usadas devueltas que son inspeccionadas y reconstruidas para cumplir con los mismos estándares de calidad y desempeño como nuevo, y llevar la misma garantía</t>
  </si>
  <si>
    <t>Servicios que extienden la vida útil del producto:</t>
  </si>
  <si>
    <t>Repuestos y complementos para respaldar la longevidad de los productos</t>
  </si>
  <si>
    <t>Por ejemplo: 
- Venta de tornillos, rodines y patas para muebles (Ikea)
- Venta de repuestos para automóviles</t>
  </si>
  <si>
    <t>SIMBIOSIS INDUSTRIAL</t>
  </si>
  <si>
    <t xml:space="preserve">La empresa negocia residuos con otras empresas a nivel nacional </t>
  </si>
  <si>
    <t>La empresa negocia residuos con otras empresas a nivel internacional</t>
  </si>
  <si>
    <t xml:space="preserve">La empresa negocia residuos con empresas ubicadas dentro de la misma zona / parque industrial </t>
  </si>
  <si>
    <t>PRIORIDADES DE SU EMPRESA CON RESPECTO A LA MEJORA EN ECONOMIA CIRCULAR</t>
  </si>
  <si>
    <t>Hacer que la materia prima sea más circular (biodegradable, que contenga mayor porcentaje de material reciclado, mejorar la calidad del residuo reciclado).</t>
  </si>
  <si>
    <r>
      <t xml:space="preserve">Diseñar productos que incorporen conceptos de ecodiseño (ampliar la vida útil, </t>
    </r>
    <r>
      <rPr>
        <sz val="11"/>
        <color rgb="FFFF0000"/>
        <rFont val="Calibri"/>
        <family val="2"/>
        <scheme val="minor"/>
      </rPr>
      <t>concepto de ecodiseño</t>
    </r>
  </si>
  <si>
    <t>Ofrecer los productos al mercado como un servicio (servicio de reuso) y no como la venta del bien, por ejemplo: alquiler de empaques</t>
  </si>
  <si>
    <t>Inyección, Soplado, botellas envases para bebidas, PET. Elaboración Todo tipo de embalaje plástico.</t>
  </si>
  <si>
    <t>Importación y distribución de envases plásticos y químicos especiales</t>
  </si>
  <si>
    <t>Distribuidores de resinas</t>
  </si>
  <si>
    <t>Plásticos de un solo uso</t>
  </si>
  <si>
    <t>Resistencias, Termocuplas,</t>
  </si>
  <si>
    <t>Materiales de empaque</t>
  </si>
  <si>
    <t>Teflón, Purga, Manometros, Termometros componentes de Molde, Controles de Temperatura, cobijas térmicas.</t>
  </si>
  <si>
    <t>Equipo de soldadura  y limpieza por ultrasonido</t>
  </si>
  <si>
    <t xml:space="preserve">Maquinaria, equipo, moldes </t>
  </si>
  <si>
    <t>Inyección, confección de moldes para procesamiento de plástico</t>
  </si>
  <si>
    <t xml:space="preserve">Otros plásticos </t>
  </si>
  <si>
    <t>Comercialización de materias primas para la industria plástica.</t>
  </si>
  <si>
    <t>Colorquín S.A. (Colorantes y Químicos de Centro América S.A.)</t>
  </si>
  <si>
    <t>Extrusión de polietileno de empaques para alimentos y bolsas de basura</t>
  </si>
  <si>
    <t>Producción de materias primas e insumos</t>
  </si>
  <si>
    <t>Tubería de P.V.C. Accesorios, perfiles y Canoas de P.V.C.</t>
  </si>
  <si>
    <t>Diseño del producto</t>
  </si>
  <si>
    <t>Fabricación de cajas agrícolas, sillas plegables, sillas plásticas y artículos para el hogar.</t>
  </si>
  <si>
    <t>Prototipado</t>
  </si>
  <si>
    <t>Envases plásticos en general, envases Pet, tubos laminados y plásticos, tapas, moldes de inyección y soplado, impresión.</t>
  </si>
  <si>
    <t>Compra de materias primas e insumos</t>
  </si>
  <si>
    <t>Inyección, soplado, envases para bebidas y alimentos</t>
  </si>
  <si>
    <t>Producción</t>
  </si>
  <si>
    <t>Conversión para empaque flexible, extrusión bolsas y empaques para la industria y agricultura</t>
  </si>
  <si>
    <t>Logística y distribución</t>
  </si>
  <si>
    <t>Inyección, soplado, envases PET convencional e inyección general</t>
  </si>
  <si>
    <t>Comercialización</t>
  </si>
  <si>
    <t>Extrusión, fabricación y comercialización productos de empaques y embalajes</t>
  </si>
  <si>
    <t>Uso</t>
  </si>
  <si>
    <t>Producción de Saco y cordel</t>
  </si>
  <si>
    <t>Tratamiento al finalizar la vida útil</t>
  </si>
  <si>
    <t>Distribución de Maquinaria y equipo en general para la industria de plásticos</t>
  </si>
  <si>
    <t>Disposición final</t>
  </si>
  <si>
    <t>Envases plásticos, extrusión, soplado, envases plásticos PET, envases para alimentos, tapas inyectadas</t>
  </si>
  <si>
    <t>Producción de empaques flexibles de polipropileno</t>
  </si>
  <si>
    <t>PROVINCIAS</t>
  </si>
  <si>
    <t>Fabricación de envases plásticos</t>
  </si>
  <si>
    <t>San José</t>
  </si>
  <si>
    <t>Extrusión Polietileno</t>
  </si>
  <si>
    <t>Alajuela</t>
  </si>
  <si>
    <t>Fabricación de cajas plásticas para agroindustria, artículos de hogar.</t>
  </si>
  <si>
    <t>Cartago</t>
  </si>
  <si>
    <t>Procesos de fabricación de plásticos.</t>
  </si>
  <si>
    <t>Heredia</t>
  </si>
  <si>
    <t>Soplado e inyección, envases PET, contenedores, serigrafía, tapas y tapones</t>
  </si>
  <si>
    <t xml:space="preserve">Guanacaste </t>
  </si>
  <si>
    <t>Distribuidores de aditivo para la Industria Plástica</t>
  </si>
  <si>
    <t>Puntarenas</t>
  </si>
  <si>
    <t>Reciclado Plástico</t>
  </si>
  <si>
    <t>Limón</t>
  </si>
  <si>
    <t>Suplidores de Master Batch y colorantes para la industria Plástica.</t>
  </si>
  <si>
    <t>Distribución de resinas Plásticas PE,PP,PS para el Mercado Latino Americano</t>
  </si>
  <si>
    <t>Bolsas y empaque de polietileno (Proceso extrusión)</t>
  </si>
  <si>
    <t>NO</t>
  </si>
  <si>
    <t>Película soplado, bolsas lisas impresas, termoencogibles, diseños de empaques industriales</t>
  </si>
  <si>
    <t>Fabricantes de madera plástica reciclada, tarimas etc. paletas de plástico.</t>
  </si>
  <si>
    <t>Envases y productos inyectados. Cubetas, basureros, Vasos, Jarras, escurridores, recipientes para microondas.</t>
  </si>
  <si>
    <t>Tubos, varillas, láminas, redes, perfiles y poliuretano</t>
  </si>
  <si>
    <t>Bolsas plásticas, polietileno y empaques consumo masivo, industrial y agrícola</t>
  </si>
  <si>
    <t>Extrusión, fabricantes de empaque para bolsas plásticas, uso general e industrial</t>
  </si>
  <si>
    <t>Soplado Inyección de envases plásticos.</t>
  </si>
  <si>
    <t>Fabricación y distribución de Master batch y aditivos para la industria plástica.</t>
  </si>
  <si>
    <t>Materias primas</t>
  </si>
  <si>
    <t>Laminación, impresión y corte</t>
  </si>
  <si>
    <t>Fabricación de sacos de polipropileno</t>
  </si>
  <si>
    <t>Distribuidores Directos e Importadores de Plástico Desechable y Foam, en todo el País, Centroamérica y el Caribe</t>
  </si>
  <si>
    <t>PET      Preformas PET y envases PET</t>
  </si>
  <si>
    <t>Reciclaje de Plásticos para bolsas Multiusos</t>
  </si>
  <si>
    <t>Manufactura de productos de polipropileno (sacos, bolsas y mecate)</t>
  </si>
  <si>
    <t>Fabricación Masterbatch</t>
  </si>
  <si>
    <t>Suplidores de materias primas, resinas plásticas.</t>
  </si>
  <si>
    <t>Bolsas y escobas de polietileno, extrusión e inyección, uso industrial y comercio</t>
  </si>
  <si>
    <t>Resinas</t>
  </si>
  <si>
    <t>Proyecto PROMAR: Prevención de los Residuos Marinos y Soluciones de Economía Circular financiado por el Ministerio Federal de Medio Ambiente, Protección de la Naturaleza y Seguridad Nuclear de Alemania, y ejecutado en Costa Rica por: CEGESTI</t>
  </si>
  <si>
    <t>ACIPLAST:</t>
  </si>
  <si>
    <t>En el marco del proyecto PROMAR, ACIPLAST y CEGESTI firmaron un convenio para fortalecer al gremio plástico en economía circular. Como parte   de esta iniciativa se diseñó la presente herramienta para apoyar la definición de la línea base de las empresas de sector plástico, en lo referente a la Economía Circular.</t>
  </si>
  <si>
    <t>Si desea mayor información sobre la Economía Circular y su vinculación con empresas de sector plástico, le invitamos a accesar las siguientes charlas.</t>
  </si>
  <si>
    <t>Diálogos: Plásticos y economía Circular</t>
  </si>
  <si>
    <t xml:space="preserve">INNOVAPLAST 2023 </t>
  </si>
  <si>
    <t>Espacio desarrollado para proponer y analizar acciones para la innovación y crecimiento sostenible de la industria del plástico de Costa Rica.</t>
  </si>
  <si>
    <t>12 charlas enfocadas a la transición de empresas de sector plástico hacia la Economía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</si>
</sst>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b/>
      <sz val="11"/>
      <color theme="0"/>
      <name val="Calibri"/>
      <family val="2"/>
      <scheme val="minor"/>
    </font>
    <font>
      <sz val="11"/>
      <color theme="1"/>
      <name val="AvenirLight"/>
    </font>
    <font>
      <b/>
      <sz val="11"/>
      <name val="Calibri"/>
      <family val="2"/>
      <scheme val="minor"/>
    </font>
    <font>
      <sz val="11"/>
      <name val="Calibri"/>
      <family val="2"/>
      <scheme val="minor"/>
    </font>
    <font>
      <sz val="11"/>
      <color theme="0"/>
      <name val="Calibri"/>
      <family val="2"/>
      <scheme val="minor"/>
    </font>
    <font>
      <b/>
      <sz val="11"/>
      <color theme="1"/>
      <name val="Calibri"/>
      <family val="2"/>
      <scheme val="minor"/>
    </font>
    <font>
      <sz val="8"/>
      <color theme="1"/>
      <name val="Calibri"/>
      <family val="2"/>
      <scheme val="minor"/>
    </font>
    <font>
      <b/>
      <sz val="11"/>
      <color theme="3"/>
      <name val="Calibri"/>
      <family val="2"/>
      <scheme val="minor"/>
    </font>
    <font>
      <vertAlign val="superscript"/>
      <sz val="11"/>
      <name val="Calibri"/>
      <family val="2"/>
      <scheme val="minor"/>
    </font>
    <font>
      <sz val="14"/>
      <color rgb="FF000000"/>
      <name val="Times New Roman"/>
      <family val="1"/>
    </font>
    <font>
      <b/>
      <sz val="18"/>
      <color theme="1"/>
      <name val="Calibri"/>
      <family val="2"/>
      <scheme val="minor"/>
    </font>
    <font>
      <i/>
      <sz val="11"/>
      <color theme="1"/>
      <name val="Calibri"/>
      <family val="2"/>
      <scheme val="minor"/>
    </font>
    <font>
      <u/>
      <sz val="11"/>
      <color theme="10"/>
      <name val="Calibri"/>
      <family val="2"/>
      <scheme val="minor"/>
    </font>
    <font>
      <b/>
      <sz val="16"/>
      <color theme="0"/>
      <name val="Calibri"/>
      <family val="2"/>
      <scheme val="minor"/>
    </font>
    <font>
      <sz val="10"/>
      <color theme="1"/>
      <name val="Calibri"/>
      <family val="2"/>
      <scheme val="minor"/>
    </font>
    <font>
      <b/>
      <sz val="11"/>
      <color rgb="FFFFC000"/>
      <name val="Calibri"/>
      <family val="2"/>
      <scheme val="minor"/>
    </font>
    <font>
      <b/>
      <sz val="11"/>
      <color rgb="FF7030A0"/>
      <name val="Calibri"/>
      <family val="2"/>
      <scheme val="minor"/>
    </font>
    <font>
      <b/>
      <u/>
      <sz val="11"/>
      <color theme="0"/>
      <name val="Calibri"/>
      <family val="2"/>
      <scheme val="minor"/>
    </font>
    <font>
      <b/>
      <sz val="11"/>
      <color rgb="FF002060"/>
      <name val="Calibri"/>
      <family val="2"/>
      <scheme val="minor"/>
    </font>
    <font>
      <b/>
      <sz val="11"/>
      <color theme="7"/>
      <name val="Calibri"/>
      <family val="2"/>
      <scheme val="minor"/>
    </font>
    <font>
      <sz val="11"/>
      <color theme="1"/>
      <name val="Calibri"/>
      <family val="2"/>
      <scheme val="minor"/>
    </font>
    <font>
      <sz val="11"/>
      <color rgb="FFFF0000"/>
      <name val="Calibri"/>
      <family val="2"/>
      <scheme val="minor"/>
    </font>
    <font>
      <b/>
      <u/>
      <sz val="11"/>
      <color rgb="FFFFC000"/>
      <name val="Calibri"/>
      <family val="2"/>
      <scheme val="minor"/>
    </font>
    <font>
      <b/>
      <i/>
      <sz val="11"/>
      <color theme="1"/>
      <name val="Calibri"/>
      <family val="2"/>
      <scheme val="minor"/>
    </font>
    <font>
      <b/>
      <i/>
      <sz val="11"/>
      <name val="Calibri"/>
      <family val="2"/>
      <scheme val="minor"/>
    </font>
    <font>
      <u/>
      <sz val="11"/>
      <color rgb="FF92D050"/>
      <name val="Calibri"/>
      <family val="2"/>
      <scheme val="minor"/>
    </font>
    <font>
      <u/>
      <sz val="11"/>
      <color rgb="FFC00000"/>
      <name val="Calibri"/>
      <family val="2"/>
      <scheme val="minor"/>
    </font>
    <font>
      <u/>
      <sz val="11"/>
      <color rgb="FFFFC000"/>
      <name val="Calibri"/>
      <family val="2"/>
      <scheme val="minor"/>
    </font>
    <font>
      <sz val="9"/>
      <color indexed="81"/>
      <name val="Tahoma"/>
      <family val="2"/>
    </font>
    <font>
      <b/>
      <sz val="9"/>
      <color indexed="81"/>
      <name val="Tahoma"/>
      <family val="2"/>
    </font>
    <font>
      <b/>
      <sz val="11"/>
      <color theme="9"/>
      <name val="Calibri"/>
      <family val="2"/>
      <scheme val="minor"/>
    </font>
    <font>
      <sz val="9"/>
      <color theme="1"/>
      <name val="Calibri"/>
      <family val="2"/>
      <scheme val="minor"/>
    </font>
    <font>
      <b/>
      <sz val="12"/>
      <color theme="1"/>
      <name val="Calibri"/>
      <family val="2"/>
      <scheme val="minor"/>
    </font>
    <font>
      <b/>
      <sz val="11"/>
      <color rgb="FF000099"/>
      <name val="Calibri"/>
      <family val="2"/>
      <scheme val="minor"/>
    </font>
    <font>
      <b/>
      <sz val="11"/>
      <color theme="4" tint="-0.499984740745262"/>
      <name val="Calibri"/>
      <family val="2"/>
      <scheme val="minor"/>
    </font>
    <font>
      <b/>
      <sz val="11"/>
      <color theme="0"/>
      <name val="Myriad Pro"/>
      <family val="2"/>
    </font>
    <font>
      <sz val="11"/>
      <color theme="1"/>
      <name val="Myriad Pro"/>
      <family val="2"/>
    </font>
    <font>
      <u/>
      <sz val="11"/>
      <color theme="1"/>
      <name val="Calibri"/>
      <family val="2"/>
      <scheme val="minor"/>
    </font>
    <font>
      <b/>
      <sz val="20"/>
      <color theme="0"/>
      <name val="Calibri"/>
      <family val="2"/>
      <scheme val="minor"/>
    </font>
    <font>
      <sz val="12"/>
      <color theme="1"/>
      <name val="Calibri"/>
      <family val="2"/>
    </font>
    <font>
      <sz val="11"/>
      <color theme="1"/>
      <name val="Symbol"/>
      <family val="1"/>
      <charset val="2"/>
    </font>
    <font>
      <sz val="11"/>
      <color theme="1" tint="0.34998626667073579"/>
      <name val="Calibri"/>
      <family val="2"/>
      <scheme val="minor"/>
    </font>
    <font>
      <i/>
      <sz val="11"/>
      <name val="Calibri"/>
      <family val="2"/>
      <scheme val="minor"/>
    </font>
    <font>
      <sz val="8"/>
      <color indexed="81"/>
      <name val="Tahoma"/>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7030A0"/>
        <bgColor indexed="64"/>
      </patternFill>
    </fill>
    <fill>
      <patternFill patternType="solid">
        <fgColor theme="9" tint="-0.499984740745262"/>
        <bgColor indexed="64"/>
      </patternFill>
    </fill>
    <fill>
      <patternFill patternType="solid">
        <fgColor theme="8"/>
        <bgColor indexed="64"/>
      </patternFill>
    </fill>
    <fill>
      <patternFill patternType="solid">
        <fgColor theme="3"/>
        <bgColor indexed="64"/>
      </patternFill>
    </fill>
    <fill>
      <patternFill patternType="solid">
        <fgColor theme="7"/>
        <bgColor indexed="64"/>
      </patternFill>
    </fill>
    <fill>
      <patternFill patternType="solid">
        <fgColor theme="1"/>
        <bgColor indexed="64"/>
      </patternFill>
    </fill>
    <fill>
      <patternFill patternType="gray0625">
        <fgColor theme="0" tint="-0.24994659260841701"/>
        <bgColor indexed="65"/>
      </patternFill>
    </fill>
    <fill>
      <patternFill patternType="gray0625">
        <fgColor theme="0" tint="-0.24994659260841701"/>
        <bgColor rgb="FFFFFFFF"/>
      </patternFill>
    </fill>
    <fill>
      <patternFill patternType="solid">
        <fgColor theme="5"/>
        <bgColor indexed="64"/>
      </patternFill>
    </fill>
    <fill>
      <patternFill patternType="solid">
        <fgColor rgb="FFFFFFFF"/>
        <bgColor indexed="64"/>
      </patternFill>
    </fill>
    <fill>
      <patternFill patternType="gray0625">
        <fgColor theme="0" tint="-0.24994659260841701"/>
        <bgColor theme="0"/>
      </patternFill>
    </fill>
    <fill>
      <patternFill patternType="solid">
        <fgColor theme="9"/>
        <bgColor indexed="64"/>
      </patternFill>
    </fill>
    <fill>
      <patternFill patternType="solid">
        <fgColor theme="0"/>
        <bgColor theme="0" tint="-0.24994659260841701"/>
      </patternFill>
    </fill>
    <fill>
      <patternFill patternType="solid">
        <fgColor rgb="FFFFFFFF"/>
        <bgColor theme="0" tint="-0.24994659260841701"/>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7030A0"/>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rgb="FF002060"/>
      </top>
      <bottom/>
      <diagonal/>
    </border>
    <border>
      <left/>
      <right/>
      <top/>
      <bottom style="thin">
        <color rgb="FF002060"/>
      </bottom>
      <diagonal/>
    </border>
    <border>
      <left/>
      <right/>
      <top style="thin">
        <color rgb="FFC00000"/>
      </top>
      <bottom style="thin">
        <color rgb="FFC00000"/>
      </bottom>
      <diagonal/>
    </border>
    <border>
      <left/>
      <right/>
      <top style="thin">
        <color rgb="FFFFC000"/>
      </top>
      <bottom style="thin">
        <color rgb="FFFFC000"/>
      </bottom>
      <diagonal/>
    </border>
    <border>
      <left/>
      <right/>
      <top style="thin">
        <color rgb="FF92D050"/>
      </top>
      <bottom/>
      <diagonal/>
    </border>
    <border>
      <left/>
      <right/>
      <top/>
      <bottom style="thin">
        <color rgb="FF92D050"/>
      </bottom>
      <diagonal/>
    </border>
    <border>
      <left style="thin">
        <color theme="7"/>
      </left>
      <right style="thin">
        <color theme="7"/>
      </right>
      <top style="thin">
        <color theme="7"/>
      </top>
      <bottom style="thin">
        <color theme="7"/>
      </bottom>
      <diagonal/>
    </border>
    <border>
      <left style="thin">
        <color rgb="FFC00000"/>
      </left>
      <right style="thin">
        <color rgb="FFC00000"/>
      </right>
      <top style="thin">
        <color rgb="FFC00000"/>
      </top>
      <bottom style="thin">
        <color rgb="FFC0000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24994659260841701"/>
      </top>
      <bottom style="thin">
        <color theme="0" tint="-0.24994659260841701"/>
      </bottom>
      <diagonal/>
    </border>
    <border>
      <left/>
      <right style="thin">
        <color theme="9"/>
      </right>
      <top/>
      <bottom/>
      <diagonal/>
    </border>
    <border>
      <left/>
      <right style="thin">
        <color theme="0" tint="-0.499984740745262"/>
      </right>
      <top/>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bottom/>
      <diagonal/>
    </border>
    <border>
      <left/>
      <right/>
      <top style="thin">
        <color theme="0" tint="-0.499984740745262"/>
      </top>
      <bottom style="thin">
        <color theme="0" tint="-0.499984740745262"/>
      </bottom>
      <diagonal/>
    </border>
    <border>
      <left/>
      <right/>
      <top style="thin">
        <color indexed="64"/>
      </top>
      <bottom style="thin">
        <color indexed="64"/>
      </bottom>
      <diagonal/>
    </border>
    <border>
      <left/>
      <right style="thin">
        <color auto="1"/>
      </right>
      <top/>
      <bottom/>
      <diagonal/>
    </border>
    <border>
      <left/>
      <right/>
      <top style="thin">
        <color theme="0" tint="-0.499984740745262"/>
      </top>
      <bottom/>
      <diagonal/>
    </border>
    <border>
      <left/>
      <right/>
      <top style="thin">
        <color indexed="64"/>
      </top>
      <bottom/>
      <diagonal/>
    </border>
    <border>
      <left/>
      <right style="thin">
        <color theme="9" tint="0.39994506668294322"/>
      </right>
      <top/>
      <bottom/>
      <diagonal/>
    </border>
    <border>
      <left/>
      <right style="thin">
        <color rgb="FFFFC000"/>
      </right>
      <top/>
      <bottom/>
      <diagonal/>
    </border>
  </borders>
  <cellStyleXfs count="3">
    <xf numFmtId="0" fontId="0" fillId="0" borderId="0"/>
    <xf numFmtId="0" fontId="13" fillId="0" borderId="0" applyNumberFormat="0" applyFill="0" applyBorder="0" applyAlignment="0" applyProtection="0"/>
    <xf numFmtId="9" fontId="21" fillId="0" borderId="0" applyFont="0" applyFill="0" applyBorder="0" applyAlignment="0" applyProtection="0"/>
  </cellStyleXfs>
  <cellXfs count="274">
    <xf numFmtId="0" fontId="0" fillId="0" borderId="0" xfId="0"/>
    <xf numFmtId="0" fontId="0" fillId="0" borderId="0" xfId="0" applyAlignment="1">
      <alignment vertical="center" wrapText="1"/>
    </xf>
    <xf numFmtId="0" fontId="0" fillId="3" borderId="1" xfId="0" applyFill="1" applyBorder="1" applyAlignment="1">
      <alignment vertical="center" wrapText="1"/>
    </xf>
    <xf numFmtId="0" fontId="0" fillId="0" borderId="0" xfId="0" applyAlignment="1">
      <alignment horizontal="center" vertical="center"/>
    </xf>
    <xf numFmtId="0" fontId="1" fillId="7" borderId="0" xfId="0" applyFont="1" applyFill="1"/>
    <xf numFmtId="0" fontId="18" fillId="7" borderId="0" xfId="0" applyFont="1" applyFill="1"/>
    <xf numFmtId="0" fontId="22" fillId="0" borderId="0" xfId="0" applyFont="1"/>
    <xf numFmtId="0" fontId="22" fillId="0" borderId="0" xfId="0" applyFont="1" applyAlignment="1">
      <alignment horizontal="center" vertical="center"/>
    </xf>
    <xf numFmtId="0" fontId="0" fillId="0" borderId="0" xfId="0" applyAlignment="1">
      <alignment horizontal="left"/>
    </xf>
    <xf numFmtId="0" fontId="0" fillId="0" borderId="0" xfId="0" applyAlignment="1">
      <alignment vertical="center"/>
    </xf>
    <xf numFmtId="0" fontId="0" fillId="3" borderId="4" xfId="0" applyFill="1" applyBorder="1" applyAlignment="1">
      <alignment horizontal="center" vertical="center"/>
    </xf>
    <xf numFmtId="0" fontId="1" fillId="7" borderId="0" xfId="0" applyFont="1" applyFill="1" applyAlignment="1">
      <alignment vertical="center"/>
    </xf>
    <xf numFmtId="0" fontId="5" fillId="10" borderId="0" xfId="0" applyFont="1" applyFill="1" applyAlignment="1">
      <alignment horizontal="center" vertical="center"/>
    </xf>
    <xf numFmtId="0" fontId="24" fillId="0" borderId="0" xfId="0" applyFont="1" applyAlignment="1">
      <alignment horizontal="center" vertical="center"/>
    </xf>
    <xf numFmtId="0" fontId="13" fillId="2" borderId="0" xfId="1" applyFill="1" applyBorder="1" applyAlignment="1">
      <alignment horizontal="center" vertical="center"/>
    </xf>
    <xf numFmtId="0" fontId="0" fillId="0" borderId="16" xfId="0" applyBorder="1"/>
    <xf numFmtId="0" fontId="0" fillId="0" borderId="17" xfId="0" applyBorder="1"/>
    <xf numFmtId="0" fontId="1" fillId="0" borderId="0" xfId="0" applyFont="1" applyAlignment="1">
      <alignment horizontal="center"/>
    </xf>
    <xf numFmtId="0" fontId="28" fillId="2" borderId="20" xfId="1" applyFont="1" applyFill="1" applyBorder="1" applyAlignment="1">
      <alignment horizontal="center" vertical="center"/>
    </xf>
    <xf numFmtId="0" fontId="27" fillId="2" borderId="21" xfId="1" applyFont="1" applyFill="1" applyBorder="1" applyAlignment="1">
      <alignment horizontal="center" vertical="center"/>
    </xf>
    <xf numFmtId="0" fontId="0" fillId="0" borderId="0" xfId="0" applyAlignment="1">
      <alignment horizontal="left" vertical="center" wrapText="1"/>
    </xf>
    <xf numFmtId="0" fontId="2" fillId="14" borderId="1" xfId="0" applyFont="1" applyFill="1" applyBorder="1" applyAlignment="1">
      <alignment vertical="center" wrapText="1"/>
    </xf>
    <xf numFmtId="0" fontId="0" fillId="14" borderId="0" xfId="0" applyFill="1"/>
    <xf numFmtId="0" fontId="0" fillId="14" borderId="1" xfId="0" applyFill="1" applyBorder="1" applyAlignment="1">
      <alignment vertical="center" wrapText="1"/>
    </xf>
    <xf numFmtId="0" fontId="0" fillId="14" borderId="1" xfId="0" applyFill="1" applyBorder="1" applyAlignment="1">
      <alignment vertical="center"/>
    </xf>
    <xf numFmtId="0" fontId="14" fillId="2" borderId="0" xfId="0" applyFont="1" applyFill="1" applyAlignment="1">
      <alignment horizontal="center" vertical="center"/>
    </xf>
    <xf numFmtId="0" fontId="36" fillId="0" borderId="0" xfId="0" applyFont="1" applyAlignment="1">
      <alignment horizontal="center" vertical="center"/>
    </xf>
    <xf numFmtId="0" fontId="37" fillId="0" borderId="0" xfId="0" applyFont="1" applyAlignment="1">
      <alignment vertical="center"/>
    </xf>
    <xf numFmtId="0" fontId="0" fillId="0" borderId="17" xfId="0" applyBorder="1" applyAlignment="1">
      <alignment vertical="center"/>
    </xf>
    <xf numFmtId="0" fontId="0" fillId="0" borderId="16" xfId="0" applyBorder="1" applyAlignment="1">
      <alignment vertical="center"/>
    </xf>
    <xf numFmtId="0" fontId="12" fillId="0" borderId="0" xfId="0" applyFont="1" applyAlignment="1">
      <alignment horizontal="center" vertical="center" wrapText="1"/>
    </xf>
    <xf numFmtId="0" fontId="10" fillId="0" borderId="0" xfId="0" applyFont="1"/>
    <xf numFmtId="0" fontId="15" fillId="0" borderId="0" xfId="0" applyFont="1" applyAlignment="1">
      <alignment horizontal="right" vertical="center"/>
    </xf>
    <xf numFmtId="0" fontId="6" fillId="0" borderId="0" xfId="0" applyFont="1"/>
    <xf numFmtId="0" fontId="38" fillId="0" borderId="0" xfId="0" applyFont="1"/>
    <xf numFmtId="0" fontId="12" fillId="0" borderId="0" xfId="0" applyFont="1"/>
    <xf numFmtId="0" fontId="1" fillId="2" borderId="0" xfId="0" applyFont="1" applyFill="1" applyAlignment="1" applyProtection="1">
      <alignment vertical="center" wrapText="1"/>
      <protection locked="0"/>
    </xf>
    <xf numFmtId="0" fontId="0" fillId="0" borderId="0" xfId="0" applyProtection="1">
      <protection locked="0"/>
    </xf>
    <xf numFmtId="0" fontId="6"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3" borderId="4" xfId="0" applyFill="1" applyBorder="1" applyAlignment="1" applyProtection="1">
      <alignment vertical="center"/>
      <protection locked="0"/>
    </xf>
    <xf numFmtId="0" fontId="6" fillId="2" borderId="0" xfId="0" applyFont="1" applyFill="1" applyAlignment="1" applyProtection="1">
      <alignment horizontal="left" vertical="center"/>
      <protection locked="0"/>
    </xf>
    <xf numFmtId="0" fontId="0" fillId="12" borderId="4" xfId="0" applyFill="1" applyBorder="1" applyAlignment="1" applyProtection="1">
      <alignment vertical="center"/>
      <protection locked="0"/>
    </xf>
    <xf numFmtId="0" fontId="34" fillId="0" borderId="0" xfId="0" applyFont="1" applyAlignment="1" applyProtection="1">
      <alignment horizontal="center"/>
      <protection locked="0"/>
    </xf>
    <xf numFmtId="0" fontId="0" fillId="17" borderId="0" xfId="0" applyFill="1" applyAlignment="1" applyProtection="1">
      <alignment vertical="center"/>
      <protection locked="0"/>
    </xf>
    <xf numFmtId="0" fontId="6" fillId="17" borderId="0" xfId="0" applyFont="1" applyFill="1" applyAlignment="1" applyProtection="1">
      <alignment vertical="center"/>
      <protection locked="0"/>
    </xf>
    <xf numFmtId="0" fontId="0" fillId="0" borderId="0" xfId="0" applyAlignment="1" applyProtection="1">
      <alignment vertical="center"/>
      <protection locked="0"/>
    </xf>
    <xf numFmtId="0" fontId="0" fillId="18" borderId="4" xfId="0" applyFill="1" applyBorder="1" applyAlignment="1" applyProtection="1">
      <alignment vertical="center"/>
      <protection locked="0"/>
    </xf>
    <xf numFmtId="0" fontId="0" fillId="18" borderId="28" xfId="0" applyFill="1" applyBorder="1" applyAlignment="1" applyProtection="1">
      <alignment vertical="center"/>
      <protection locked="0"/>
    </xf>
    <xf numFmtId="0" fontId="0" fillId="18" borderId="34" xfId="0" applyFill="1" applyBorder="1" applyAlignment="1" applyProtection="1">
      <alignment horizontal="left" vertical="center"/>
      <protection locked="0"/>
    </xf>
    <xf numFmtId="0" fontId="0" fillId="18" borderId="0" xfId="0" applyFill="1" applyAlignment="1" applyProtection="1">
      <alignment horizontal="left" vertical="center"/>
      <protection locked="0"/>
    </xf>
    <xf numFmtId="0" fontId="32" fillId="0" borderId="0" xfId="0" applyFont="1" applyAlignment="1" applyProtection="1">
      <alignment horizontal="left" vertical="top" wrapText="1"/>
      <protection locked="0"/>
    </xf>
    <xf numFmtId="0" fontId="0" fillId="12" borderId="27" xfId="0" applyFill="1" applyBorder="1" applyAlignment="1" applyProtection="1">
      <alignment vertical="center"/>
      <protection locked="0"/>
    </xf>
    <xf numFmtId="0" fontId="0" fillId="18" borderId="34" xfId="0" applyFill="1" applyBorder="1" applyAlignment="1" applyProtection="1">
      <alignment vertical="center"/>
      <protection locked="0"/>
    </xf>
    <xf numFmtId="0" fontId="0" fillId="18" borderId="0" xfId="0" applyFill="1" applyAlignment="1" applyProtection="1">
      <alignment vertical="center"/>
      <protection locked="0"/>
    </xf>
    <xf numFmtId="0" fontId="7" fillId="0" borderId="0" xfId="0" applyFont="1" applyAlignment="1" applyProtection="1">
      <alignment vertical="top" wrapText="1"/>
      <protection locked="0"/>
    </xf>
    <xf numFmtId="0" fontId="1" fillId="2" borderId="0" xfId="0" applyFont="1" applyFill="1" applyAlignment="1" applyProtection="1">
      <alignment vertical="center"/>
      <protection locked="0"/>
    </xf>
    <xf numFmtId="0" fontId="0" fillId="11" borderId="3" xfId="0" applyFill="1" applyBorder="1" applyProtection="1">
      <protection locked="0"/>
    </xf>
    <xf numFmtId="0" fontId="22" fillId="0" borderId="0" xfId="0" applyFont="1" applyProtection="1">
      <protection locked="0"/>
    </xf>
    <xf numFmtId="0" fontId="1" fillId="7" borderId="0" xfId="0" applyFont="1" applyFill="1" applyAlignment="1">
      <alignment vertical="center" wrapText="1"/>
    </xf>
    <xf numFmtId="0" fontId="6" fillId="0" borderId="0" xfId="0" applyFont="1" applyAlignment="1">
      <alignment vertical="center"/>
    </xf>
    <xf numFmtId="0" fontId="6" fillId="2" borderId="0" xfId="0" applyFont="1" applyFill="1" applyAlignment="1">
      <alignment horizontal="center" vertical="center"/>
    </xf>
    <xf numFmtId="0" fontId="6" fillId="0" borderId="0" xfId="0" applyFont="1" applyAlignment="1">
      <alignment horizontal="right"/>
    </xf>
    <xf numFmtId="0" fontId="0" fillId="18" borderId="4" xfId="0" applyFill="1" applyBorder="1" applyAlignment="1">
      <alignment vertical="center"/>
    </xf>
    <xf numFmtId="0" fontId="0" fillId="18" borderId="27" xfId="0" applyFill="1" applyBorder="1" applyAlignment="1">
      <alignment vertical="center"/>
    </xf>
    <xf numFmtId="0" fontId="0" fillId="18" borderId="0" xfId="0" applyFill="1" applyAlignment="1">
      <alignment horizontal="left" vertical="center"/>
    </xf>
    <xf numFmtId="0" fontId="1" fillId="6" borderId="0" xfId="0" applyFont="1" applyFill="1" applyAlignment="1">
      <alignment vertical="center"/>
    </xf>
    <xf numFmtId="0" fontId="6" fillId="0" borderId="0" xfId="0" applyFont="1" applyAlignment="1">
      <alignment horizontal="center"/>
    </xf>
    <xf numFmtId="0" fontId="6" fillId="3" borderId="3" xfId="0" applyFont="1" applyFill="1" applyBorder="1" applyAlignment="1">
      <alignment horizontal="center" vertical="center"/>
    </xf>
    <xf numFmtId="0" fontId="0" fillId="18" borderId="28" xfId="0" applyFill="1" applyBorder="1" applyAlignment="1">
      <alignment vertical="center"/>
    </xf>
    <xf numFmtId="0" fontId="0" fillId="18" borderId="4" xfId="0" applyFill="1" applyBorder="1" applyAlignment="1" applyProtection="1">
      <alignment horizontal="left" vertical="center"/>
      <protection locked="0"/>
    </xf>
    <xf numFmtId="0" fontId="4" fillId="0" borderId="0" xfId="0" applyFont="1" applyAlignment="1" applyProtection="1">
      <alignment vertical="top" wrapText="1"/>
      <protection locked="0"/>
    </xf>
    <xf numFmtId="0" fontId="4" fillId="0" borderId="0" xfId="0" applyFont="1" applyAlignment="1">
      <alignment vertical="center" wrapText="1"/>
    </xf>
    <xf numFmtId="0" fontId="3" fillId="0" borderId="0" xfId="0" applyFont="1" applyAlignment="1">
      <alignment vertical="center" wrapText="1"/>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0" fillId="0" borderId="1" xfId="0" applyBorder="1" applyAlignment="1" applyProtection="1">
      <alignment vertical="center"/>
      <protection locked="0"/>
    </xf>
    <xf numFmtId="0" fontId="15" fillId="0" borderId="0" xfId="0" applyFont="1" applyAlignment="1" applyProtection="1">
      <alignment vertical="center" wrapText="1"/>
      <protection locked="0"/>
    </xf>
    <xf numFmtId="0" fontId="22" fillId="0" borderId="0" xfId="0" applyFont="1" applyAlignment="1" applyProtection="1">
      <alignment horizontal="center" vertical="top"/>
      <protection locked="0"/>
    </xf>
    <xf numFmtId="0" fontId="0" fillId="0" borderId="1" xfId="0" applyBorder="1" applyAlignment="1" applyProtection="1">
      <alignment vertical="top"/>
      <protection locked="0"/>
    </xf>
    <xf numFmtId="0" fontId="0" fillId="0" borderId="0" xfId="0" applyAlignment="1" applyProtection="1">
      <alignment vertical="top"/>
      <protection locked="0"/>
    </xf>
    <xf numFmtId="0" fontId="33" fillId="0" borderId="0" xfId="0" applyFont="1" applyAlignment="1">
      <alignment vertical="center"/>
    </xf>
    <xf numFmtId="0" fontId="0" fillId="0" borderId="0" xfId="0" applyAlignment="1">
      <alignment horizontal="center"/>
    </xf>
    <xf numFmtId="0" fontId="1" fillId="4" borderId="0" xfId="0" applyFont="1" applyFill="1" applyAlignment="1">
      <alignment vertical="center"/>
    </xf>
    <xf numFmtId="0" fontId="1" fillId="4" borderId="0" xfId="0" applyFont="1" applyFill="1" applyAlignment="1">
      <alignment horizontal="right" vertical="center"/>
    </xf>
    <xf numFmtId="0" fontId="34" fillId="0" borderId="0" xfId="0" applyFont="1" applyAlignment="1">
      <alignment horizontal="center"/>
    </xf>
    <xf numFmtId="0" fontId="4" fillId="0" borderId="0" xfId="0" applyFont="1" applyAlignment="1">
      <alignment vertical="center"/>
    </xf>
    <xf numFmtId="0" fontId="0" fillId="0" borderId="0" xfId="0" applyAlignment="1">
      <alignment horizontal="center" vertical="top"/>
    </xf>
    <xf numFmtId="0" fontId="0" fillId="0" borderId="0" xfId="0" applyAlignment="1">
      <alignment vertical="top"/>
    </xf>
    <xf numFmtId="0" fontId="22" fillId="0" borderId="0" xfId="0" applyFont="1" applyAlignment="1" applyProtection="1">
      <alignment horizontal="center"/>
      <protection locked="0"/>
    </xf>
    <xf numFmtId="0" fontId="4" fillId="2" borderId="0" xfId="0" applyFont="1" applyFill="1" applyAlignment="1" applyProtection="1">
      <alignment horizontal="center" vertical="center"/>
      <protection locked="0"/>
    </xf>
    <xf numFmtId="0" fontId="33" fillId="0" borderId="0" xfId="0" applyFont="1" applyAlignment="1">
      <alignment horizontal="center" vertical="center"/>
    </xf>
    <xf numFmtId="0" fontId="22" fillId="0" borderId="0" xfId="0" applyFont="1" applyAlignment="1">
      <alignment horizontal="center"/>
    </xf>
    <xf numFmtId="0" fontId="1" fillId="5" borderId="0" xfId="0" applyFont="1" applyFill="1"/>
    <xf numFmtId="0" fontId="1" fillId="5" borderId="0" xfId="0" applyFont="1" applyFill="1" applyAlignment="1">
      <alignment horizontal="center" vertical="center"/>
    </xf>
    <xf numFmtId="0" fontId="3" fillId="5" borderId="0" xfId="0" applyFont="1" applyFill="1" applyAlignment="1">
      <alignment horizontal="center" vertical="center"/>
    </xf>
    <xf numFmtId="0" fontId="4" fillId="2" borderId="0" xfId="0" applyFont="1" applyFill="1" applyAlignment="1">
      <alignment horizontal="center" vertical="center"/>
    </xf>
    <xf numFmtId="0" fontId="34" fillId="0" borderId="0" xfId="0" applyFont="1" applyAlignment="1">
      <alignment horizontal="left"/>
    </xf>
    <xf numFmtId="0" fontId="4"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vertical="center"/>
    </xf>
    <xf numFmtId="0" fontId="3" fillId="2" borderId="0" xfId="0" applyFont="1" applyFill="1" applyAlignment="1">
      <alignment horizontal="left"/>
    </xf>
    <xf numFmtId="0" fontId="0" fillId="0" borderId="1" xfId="0" applyBorder="1" applyProtection="1">
      <protection locked="0"/>
    </xf>
    <xf numFmtId="0" fontId="25" fillId="2" borderId="0" xfId="0" applyFont="1" applyFill="1" applyAlignment="1" applyProtection="1">
      <alignment horizontal="left"/>
      <protection locked="0"/>
    </xf>
    <xf numFmtId="0" fontId="34" fillId="0" borderId="0" xfId="0" applyFont="1" applyAlignment="1" applyProtection="1">
      <alignment horizontal="left"/>
      <protection locked="0"/>
    </xf>
    <xf numFmtId="0" fontId="0" fillId="2" borderId="29" xfId="0" applyFill="1" applyBorder="1" applyAlignment="1" applyProtection="1">
      <alignment horizontal="center" vertical="center"/>
      <protection locked="0"/>
    </xf>
    <xf numFmtId="0" fontId="25" fillId="2" borderId="0" xfId="0" applyFont="1" applyFill="1" applyAlignment="1" applyProtection="1">
      <alignment horizontal="left" vertical="center"/>
      <protection locked="0"/>
    </xf>
    <xf numFmtId="0" fontId="16"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1" fillId="2" borderId="0" xfId="0" applyFont="1" applyFill="1" applyAlignment="1" applyProtection="1">
      <alignment horizontal="center" vertical="center" wrapText="1"/>
      <protection locked="0"/>
    </xf>
    <xf numFmtId="0" fontId="25" fillId="17" borderId="0" xfId="0" applyFont="1" applyFill="1" applyAlignment="1" applyProtection="1">
      <alignment horizontal="left" vertical="center"/>
      <protection locked="0"/>
    </xf>
    <xf numFmtId="0" fontId="25" fillId="17" borderId="38" xfId="0" applyFont="1" applyFill="1" applyBorder="1" applyAlignment="1" applyProtection="1">
      <alignment horizontal="left" vertical="center"/>
      <protection locked="0"/>
    </xf>
    <xf numFmtId="0" fontId="0" fillId="0" borderId="39" xfId="0" applyBorder="1" applyAlignment="1" applyProtection="1">
      <alignment vertical="center"/>
      <protection locked="0"/>
    </xf>
    <xf numFmtId="0" fontId="0" fillId="2" borderId="4" xfId="0" applyFill="1" applyBorder="1" applyAlignment="1" applyProtection="1">
      <alignment horizontal="center" vertical="center"/>
      <protection locked="0"/>
    </xf>
    <xf numFmtId="0" fontId="4" fillId="2" borderId="0" xfId="0" applyFont="1" applyFill="1" applyAlignment="1" applyProtection="1">
      <alignment horizontal="left" vertical="center" wrapText="1"/>
      <protection locked="0"/>
    </xf>
    <xf numFmtId="0" fontId="0" fillId="0" borderId="36" xfId="0" applyBorder="1" applyAlignment="1" applyProtection="1">
      <alignment vertical="center"/>
      <protection locked="0"/>
    </xf>
    <xf numFmtId="0" fontId="22" fillId="0" borderId="0" xfId="0" applyFont="1" applyAlignment="1" applyProtection="1">
      <alignment vertical="center"/>
      <protection locked="0"/>
    </xf>
    <xf numFmtId="0" fontId="1" fillId="16" borderId="0" xfId="0" applyFont="1" applyFill="1"/>
    <xf numFmtId="0" fontId="1" fillId="16" borderId="0" xfId="0" applyFont="1" applyFill="1" applyAlignment="1">
      <alignment horizontal="center" vertical="center"/>
    </xf>
    <xf numFmtId="0" fontId="25" fillId="2" borderId="0" xfId="0" applyFont="1" applyFill="1" applyAlignment="1">
      <alignment horizontal="left"/>
    </xf>
    <xf numFmtId="0" fontId="23" fillId="2" borderId="0" xfId="0" applyFont="1" applyFill="1" applyAlignment="1">
      <alignment horizontal="center" vertical="center"/>
    </xf>
    <xf numFmtId="0" fontId="22" fillId="2" borderId="0" xfId="0" applyFont="1" applyFill="1" applyAlignment="1">
      <alignment horizontal="left" vertical="center"/>
    </xf>
    <xf numFmtId="0" fontId="31" fillId="2" borderId="0" xfId="0" applyFont="1" applyFill="1" applyAlignment="1">
      <alignment horizontal="center" vertical="center" wrapText="1"/>
    </xf>
    <xf numFmtId="0" fontId="4" fillId="2" borderId="0" xfId="0" applyFont="1" applyFill="1" applyAlignment="1">
      <alignment horizontal="left" vertical="center" wrapText="1"/>
    </xf>
    <xf numFmtId="0" fontId="25" fillId="17" borderId="0" xfId="0" applyFont="1" applyFill="1" applyAlignment="1">
      <alignment horizontal="left" vertical="center"/>
    </xf>
    <xf numFmtId="0" fontId="25" fillId="2" borderId="0" xfId="0" applyFont="1" applyFill="1" applyAlignment="1">
      <alignment horizontal="left" vertical="center"/>
    </xf>
    <xf numFmtId="0" fontId="0" fillId="2" borderId="0" xfId="0" applyFill="1" applyAlignment="1">
      <alignment vertical="center"/>
    </xf>
    <xf numFmtId="0" fontId="1" fillId="9" borderId="0" xfId="0" applyFont="1" applyFill="1"/>
    <xf numFmtId="0" fontId="1" fillId="9" borderId="0" xfId="0" applyFont="1" applyFill="1" applyAlignment="1">
      <alignment horizontal="center" vertical="center"/>
    </xf>
    <xf numFmtId="0" fontId="1" fillId="9" borderId="0" xfId="0" applyFont="1" applyFill="1" applyAlignment="1">
      <alignment vertical="center"/>
    </xf>
    <xf numFmtId="0" fontId="0" fillId="0" borderId="0" xfId="0"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35" xfId="0"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1" fillId="8" borderId="0" xfId="0" applyFont="1" applyFill="1" applyAlignment="1">
      <alignment vertical="center"/>
    </xf>
    <xf numFmtId="0" fontId="1" fillId="8" borderId="0" xfId="0" applyFont="1" applyFill="1"/>
    <xf numFmtId="0" fontId="1" fillId="8" borderId="0" xfId="0" applyFont="1" applyFill="1" applyAlignment="1">
      <alignment horizontal="center" vertical="center"/>
    </xf>
    <xf numFmtId="0" fontId="35" fillId="2" borderId="0" xfId="0" applyFont="1" applyFill="1" applyAlignment="1">
      <alignment horizontal="center" vertical="center" wrapText="1"/>
    </xf>
    <xf numFmtId="0" fontId="0" fillId="2" borderId="0" xfId="0" applyFill="1" applyAlignment="1">
      <alignment horizontal="left" vertical="center" wrapText="1"/>
    </xf>
    <xf numFmtId="0" fontId="22" fillId="0" borderId="0" xfId="0" applyFont="1" applyAlignment="1">
      <alignment horizontal="center" vertical="top"/>
    </xf>
    <xf numFmtId="0" fontId="5" fillId="4" borderId="0" xfId="0" applyFont="1" applyFill="1" applyAlignment="1">
      <alignment horizontal="center" vertical="center"/>
    </xf>
    <xf numFmtId="0" fontId="5" fillId="16" borderId="0" xfId="0" applyFont="1" applyFill="1" applyAlignment="1">
      <alignment horizontal="center" vertical="center"/>
    </xf>
    <xf numFmtId="0" fontId="5" fillId="9" borderId="0" xfId="0" applyFont="1" applyFill="1" applyAlignment="1">
      <alignment horizontal="center" vertical="center"/>
    </xf>
    <xf numFmtId="0" fontId="42" fillId="0" borderId="0" xfId="0" applyFont="1"/>
    <xf numFmtId="0" fontId="42" fillId="8" borderId="0" xfId="0" applyFont="1" applyFill="1" applyAlignment="1">
      <alignment horizontal="center" vertical="center"/>
    </xf>
    <xf numFmtId="0" fontId="42" fillId="0" borderId="0" xfId="0" applyFont="1" applyAlignment="1">
      <alignment horizontal="center" vertical="center"/>
    </xf>
    <xf numFmtId="0" fontId="42" fillId="2" borderId="0" xfId="0" applyFont="1" applyFill="1" applyAlignment="1">
      <alignment horizontal="left" vertical="center" wrapText="1"/>
    </xf>
    <xf numFmtId="0" fontId="42" fillId="0" borderId="0" xfId="0" applyFont="1" applyProtection="1">
      <protection locked="0"/>
    </xf>
    <xf numFmtId="0" fontId="41" fillId="0" borderId="0" xfId="0" applyFont="1" applyAlignment="1" applyProtection="1">
      <alignment horizontal="left" vertical="center" indent="5"/>
      <protection locked="0"/>
    </xf>
    <xf numFmtId="0" fontId="1" fillId="2" borderId="0" xfId="0" applyFont="1" applyFill="1" applyAlignment="1" applyProtection="1">
      <alignment horizontal="left" vertical="center"/>
      <protection locked="0"/>
    </xf>
    <xf numFmtId="0" fontId="1" fillId="2" borderId="0" xfId="0" applyFont="1" applyFill="1" applyAlignment="1">
      <alignment horizontal="left" vertical="center"/>
    </xf>
    <xf numFmtId="0" fontId="0" fillId="0" borderId="12" xfId="0" applyBorder="1" applyAlignment="1">
      <alignment vertical="center" wrapText="1"/>
    </xf>
    <xf numFmtId="0" fontId="19" fillId="0" borderId="3" xfId="0" applyFont="1" applyBorder="1"/>
    <xf numFmtId="9" fontId="0" fillId="3" borderId="3" xfId="0" applyNumberFormat="1" applyFill="1" applyBorder="1" applyAlignment="1">
      <alignment horizontal="center" vertical="center"/>
    </xf>
    <xf numFmtId="0" fontId="17" fillId="0" borderId="3" xfId="0" applyFont="1" applyBorder="1"/>
    <xf numFmtId="0" fontId="31" fillId="0" borderId="3" xfId="0" applyFont="1" applyBorder="1"/>
    <xf numFmtId="0" fontId="20" fillId="0" borderId="3" xfId="0" applyFont="1" applyBorder="1"/>
    <xf numFmtId="0" fontId="8" fillId="0" borderId="3" xfId="0" applyFont="1" applyBorder="1" applyAlignment="1">
      <alignment vertical="center" wrapText="1"/>
    </xf>
    <xf numFmtId="0" fontId="3" fillId="3" borderId="3" xfId="0" applyFont="1" applyFill="1" applyBorder="1" applyAlignment="1">
      <alignment horizontal="center"/>
    </xf>
    <xf numFmtId="0" fontId="3" fillId="3" borderId="3" xfId="0" applyFont="1" applyFill="1" applyBorder="1" applyAlignment="1">
      <alignment horizontal="center" vertical="center"/>
    </xf>
    <xf numFmtId="0" fontId="0" fillId="0" borderId="3" xfId="0" applyBorder="1"/>
    <xf numFmtId="0" fontId="0" fillId="0" borderId="3" xfId="0" applyBorder="1" applyAlignment="1">
      <alignment horizontal="center"/>
    </xf>
    <xf numFmtId="9" fontId="0" fillId="0" borderId="3" xfId="2" applyFont="1" applyBorder="1" applyAlignment="1" applyProtection="1">
      <alignment horizontal="center" vertical="center"/>
    </xf>
    <xf numFmtId="0" fontId="0" fillId="2" borderId="0" xfId="0" applyFill="1" applyProtection="1">
      <protection locked="0"/>
    </xf>
    <xf numFmtId="0" fontId="0" fillId="0" borderId="3" xfId="0" applyBorder="1" applyAlignment="1">
      <alignment horizontal="left"/>
    </xf>
    <xf numFmtId="0" fontId="0" fillId="2" borderId="38" xfId="0" applyFill="1" applyBorder="1" applyAlignment="1" applyProtection="1">
      <alignment horizontal="center" vertical="center"/>
      <protection locked="0"/>
    </xf>
    <xf numFmtId="0" fontId="23" fillId="2" borderId="0" xfId="0" applyFont="1" applyFill="1" applyAlignment="1">
      <alignment vertical="center" wrapText="1"/>
    </xf>
    <xf numFmtId="0" fontId="13" fillId="2" borderId="2" xfId="1" applyFill="1" applyBorder="1" applyAlignment="1">
      <alignment horizontal="center" vertical="center"/>
    </xf>
    <xf numFmtId="0" fontId="7" fillId="0" borderId="0" xfId="0" applyFont="1" applyAlignment="1">
      <alignment horizontal="right" vertical="top"/>
    </xf>
    <xf numFmtId="0" fontId="6" fillId="0" borderId="3" xfId="0" applyFont="1" applyBorder="1" applyAlignment="1">
      <alignment vertical="center"/>
    </xf>
    <xf numFmtId="0" fontId="0" fillId="0" borderId="3" xfId="0" applyBorder="1" applyAlignment="1">
      <alignment vertical="center" wrapText="1"/>
    </xf>
    <xf numFmtId="0" fontId="6" fillId="0" borderId="2" xfId="0" applyFont="1" applyBorder="1" applyAlignment="1">
      <alignment vertical="center"/>
    </xf>
    <xf numFmtId="0" fontId="0" fillId="0" borderId="2" xfId="0" applyBorder="1" applyAlignment="1">
      <alignment vertical="center" wrapText="1"/>
    </xf>
    <xf numFmtId="0" fontId="7" fillId="0" borderId="0" xfId="0" applyFont="1" applyAlignment="1">
      <alignment horizontal="right" vertical="top" wrapText="1"/>
    </xf>
    <xf numFmtId="0" fontId="6" fillId="0" borderId="2" xfId="0" applyFont="1" applyBorder="1" applyAlignment="1">
      <alignment horizontal="left"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0" fontId="0" fillId="2" borderId="0" xfId="0" applyFill="1"/>
    <xf numFmtId="0" fontId="0" fillId="0" borderId="3" xfId="0" applyBorder="1" applyAlignment="1">
      <alignment vertical="center"/>
    </xf>
    <xf numFmtId="0" fontId="4" fillId="0" borderId="3" xfId="0" applyFont="1" applyBorder="1" applyAlignment="1">
      <alignment wrapText="1"/>
    </xf>
    <xf numFmtId="0" fontId="3" fillId="0" borderId="3" xfId="0" applyFont="1" applyBorder="1" applyAlignment="1">
      <alignment vertical="center"/>
    </xf>
    <xf numFmtId="0" fontId="22" fillId="0" borderId="0" xfId="0" applyFont="1" applyAlignment="1">
      <alignment horizontal="left"/>
    </xf>
    <xf numFmtId="0" fontId="0" fillId="2" borderId="3" xfId="0" applyFill="1" applyBorder="1" applyAlignment="1">
      <alignment vertical="center" wrapText="1"/>
    </xf>
    <xf numFmtId="0" fontId="6" fillId="0" borderId="0" xfId="0" applyFont="1"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39" fillId="4" borderId="0" xfId="0" applyFont="1" applyFill="1" applyAlignment="1">
      <alignment horizontal="center" vertical="center"/>
    </xf>
    <xf numFmtId="0" fontId="15" fillId="0" borderId="0" xfId="0" applyFont="1" applyAlignment="1">
      <alignment horizontal="right" vertical="center"/>
    </xf>
    <xf numFmtId="0" fontId="0" fillId="0" borderId="0" xfId="0" applyAlignment="1">
      <alignment horizontal="center" vertical="center"/>
    </xf>
    <xf numFmtId="0" fontId="15" fillId="0" borderId="0" xfId="0" applyFont="1" applyAlignment="1">
      <alignment horizontal="right"/>
    </xf>
    <xf numFmtId="0" fontId="14" fillId="7" borderId="0" xfId="0" applyFont="1" applyFill="1" applyAlignment="1">
      <alignment horizontal="center" vertical="center"/>
    </xf>
    <xf numFmtId="0" fontId="40" fillId="0" borderId="0" xfId="0" applyFont="1" applyAlignment="1">
      <alignment horizontal="left" vertical="center" wrapText="1"/>
    </xf>
    <xf numFmtId="0" fontId="1" fillId="4" borderId="0" xfId="0" applyFont="1" applyFill="1" applyAlignment="1">
      <alignment horizontal="center"/>
    </xf>
    <xf numFmtId="0" fontId="0" fillId="0" borderId="13" xfId="0" applyBorder="1" applyAlignment="1">
      <alignment horizontal="left" vertical="center"/>
    </xf>
    <xf numFmtId="0" fontId="3" fillId="0" borderId="0" xfId="0" applyFont="1" applyAlignment="1">
      <alignment horizontal="left" vertical="center"/>
    </xf>
    <xf numFmtId="0" fontId="13" fillId="2" borderId="22" xfId="1" applyFill="1" applyBorder="1" applyAlignment="1">
      <alignment horizontal="center" vertical="center" wrapText="1"/>
    </xf>
    <xf numFmtId="0" fontId="13" fillId="2" borderId="23" xfId="1" applyFill="1" applyBorder="1" applyAlignment="1">
      <alignment horizontal="center" vertical="center" wrapText="1"/>
    </xf>
    <xf numFmtId="0" fontId="13" fillId="2" borderId="24" xfId="1" applyFill="1"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26" fillId="2" borderId="25" xfId="1" applyFont="1" applyFill="1" applyBorder="1" applyAlignment="1">
      <alignment horizontal="center" vertical="center"/>
    </xf>
    <xf numFmtId="0" fontId="26" fillId="2" borderId="26" xfId="1" applyFont="1" applyFill="1" applyBorder="1" applyAlignment="1">
      <alignment horizontal="center" vertical="center"/>
    </xf>
    <xf numFmtId="0" fontId="0" fillId="2" borderId="18" xfId="0" applyFill="1" applyBorder="1" applyAlignment="1">
      <alignment horizontal="left" vertical="center" wrapTex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32" fillId="0" borderId="32" xfId="0" applyFont="1" applyBorder="1" applyAlignment="1">
      <alignment horizontal="left" vertical="top" wrapText="1"/>
    </xf>
    <xf numFmtId="0" fontId="6" fillId="3" borderId="3" xfId="0" applyFont="1" applyFill="1" applyBorder="1" applyAlignment="1">
      <alignment horizontal="center" vertical="center"/>
    </xf>
    <xf numFmtId="0" fontId="0" fillId="11" borderId="12" xfId="0" applyFill="1" applyBorder="1" applyAlignment="1" applyProtection="1">
      <alignment horizontal="center"/>
      <protection locked="0"/>
    </xf>
    <xf numFmtId="0" fontId="0" fillId="11" borderId="33" xfId="0" applyFill="1" applyBorder="1" applyAlignment="1" applyProtection="1">
      <alignment horizontal="center"/>
      <protection locked="0"/>
    </xf>
    <xf numFmtId="0" fontId="15" fillId="0" borderId="0" xfId="0" applyFont="1" applyAlignment="1">
      <alignment horizontal="left" vertical="center" wrapText="1"/>
    </xf>
    <xf numFmtId="0" fontId="0" fillId="18" borderId="0" xfId="0" applyFill="1" applyAlignment="1">
      <alignment horizontal="center" vertical="center"/>
    </xf>
    <xf numFmtId="0" fontId="0" fillId="18" borderId="32" xfId="0" applyFill="1" applyBorder="1" applyAlignment="1">
      <alignment horizontal="center" vertical="center"/>
    </xf>
    <xf numFmtId="0" fontId="6" fillId="3" borderId="12" xfId="0" applyFont="1" applyFill="1" applyBorder="1" applyAlignment="1">
      <alignment horizontal="center" vertical="center"/>
    </xf>
    <xf numFmtId="0" fontId="6" fillId="3" borderId="33" xfId="0" applyFont="1" applyFill="1" applyBorder="1" applyAlignment="1">
      <alignment horizontal="center" vertical="center"/>
    </xf>
    <xf numFmtId="0" fontId="0" fillId="12" borderId="27" xfId="0" applyFill="1" applyBorder="1" applyAlignment="1" applyProtection="1">
      <alignment horizontal="center" vertical="center"/>
      <protection locked="0"/>
    </xf>
    <xf numFmtId="0" fontId="0" fillId="12" borderId="35" xfId="0" applyFill="1" applyBorder="1" applyAlignment="1" applyProtection="1">
      <alignment horizontal="center" vertical="center"/>
      <protection locked="0"/>
    </xf>
    <xf numFmtId="0" fontId="0" fillId="12" borderId="28" xfId="0" applyFill="1" applyBorder="1" applyAlignment="1" applyProtection="1">
      <alignment horizontal="center" vertical="center"/>
      <protection locked="0"/>
    </xf>
    <xf numFmtId="0" fontId="4"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top" wrapText="1"/>
    </xf>
    <xf numFmtId="0" fontId="0" fillId="0" borderId="32" xfId="0" applyBorder="1" applyAlignment="1">
      <alignment horizontal="left" vertical="top" wrapText="1"/>
    </xf>
    <xf numFmtId="0" fontId="4" fillId="2" borderId="0" xfId="0" applyFont="1" applyFill="1" applyAlignment="1">
      <alignment horizontal="left" vertical="top" wrapText="1"/>
    </xf>
    <xf numFmtId="0" fontId="4" fillId="2" borderId="32" xfId="0" applyFont="1" applyFill="1" applyBorder="1" applyAlignment="1">
      <alignment horizontal="left" vertical="top" wrapText="1"/>
    </xf>
    <xf numFmtId="0" fontId="17" fillId="2" borderId="5"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5"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left" vertical="center" wrapText="1" indent="4"/>
    </xf>
    <xf numFmtId="0" fontId="31" fillId="2" borderId="40"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25" fillId="15" borderId="27" xfId="0" applyFont="1" applyFill="1" applyBorder="1" applyAlignment="1" applyProtection="1">
      <alignment horizontal="center" vertical="center"/>
      <protection locked="0"/>
    </xf>
    <xf numFmtId="0" fontId="25" fillId="15" borderId="28" xfId="0" applyFont="1" applyFill="1" applyBorder="1" applyAlignment="1" applyProtection="1">
      <alignment horizontal="center" vertical="center"/>
      <protection locked="0"/>
    </xf>
    <xf numFmtId="0" fontId="25" fillId="15" borderId="27" xfId="0" applyFont="1" applyFill="1" applyBorder="1" applyAlignment="1" applyProtection="1">
      <alignment horizontal="left" vertical="center"/>
      <protection locked="0"/>
    </xf>
    <xf numFmtId="0" fontId="25" fillId="15" borderId="28" xfId="0" applyFont="1" applyFill="1" applyBorder="1" applyAlignment="1" applyProtection="1">
      <alignment horizontal="left" vertical="center"/>
      <protection locked="0"/>
    </xf>
    <xf numFmtId="0" fontId="23" fillId="2" borderId="41" xfId="0" applyFont="1" applyFill="1" applyBorder="1" applyAlignment="1">
      <alignment horizontal="center" vertical="center" wrapText="1"/>
    </xf>
    <xf numFmtId="0" fontId="25" fillId="2" borderId="0" xfId="0" applyFont="1" applyFill="1" applyAlignment="1">
      <alignment horizontal="left" vertical="top" wrapText="1"/>
    </xf>
    <xf numFmtId="0" fontId="0" fillId="2" borderId="0" xfId="0" applyFill="1" applyAlignment="1">
      <alignment horizontal="left" vertical="center" wrapText="1"/>
    </xf>
    <xf numFmtId="0" fontId="0" fillId="2" borderId="32" xfId="0" applyFill="1" applyBorder="1" applyAlignment="1">
      <alignment horizontal="left" vertical="center" wrapText="1"/>
    </xf>
    <xf numFmtId="0" fontId="35" fillId="2" borderId="37" xfId="0" applyFont="1" applyFill="1" applyBorder="1" applyAlignment="1">
      <alignment horizontal="center" vertical="center" wrapText="1"/>
    </xf>
    <xf numFmtId="0" fontId="1" fillId="13" borderId="0" xfId="0" applyFont="1" applyFill="1" applyAlignment="1">
      <alignment horizontal="left" vertical="center"/>
    </xf>
    <xf numFmtId="0" fontId="14" fillId="4" borderId="0" xfId="0" applyFont="1" applyFill="1" applyAlignment="1">
      <alignment horizontal="center"/>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4" borderId="12"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12" xfId="0" applyFont="1" applyFill="1" applyBorder="1" applyAlignment="1">
      <alignment horizontal="left"/>
    </xf>
    <xf numFmtId="0" fontId="5" fillId="4" borderId="33" xfId="0" applyFont="1" applyFill="1" applyBorder="1" applyAlignment="1">
      <alignment horizontal="left"/>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0" fillId="0" borderId="0" xfId="0" applyAlignment="1"/>
    <xf numFmtId="0" fontId="40" fillId="0" borderId="0" xfId="0" applyFont="1" applyAlignment="1">
      <alignment horizontal="left" vertical="top" wrapText="1"/>
    </xf>
    <xf numFmtId="0" fontId="13" fillId="0" borderId="0" xfId="1" applyAlignment="1">
      <alignment horizontal="left" vertical="center" wrapText="1"/>
    </xf>
    <xf numFmtId="0" fontId="13" fillId="0" borderId="0" xfId="1"/>
    <xf numFmtId="0" fontId="0" fillId="0" borderId="0" xfId="0" applyAlignment="1">
      <alignment vertical="top" wrapText="1"/>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BA8CDC"/>
      <color rgb="FF000099"/>
      <color rgb="FFFFCC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r>
              <a:rPr lang="es-CR" b="1"/>
              <a:t>LÍNEA</a:t>
            </a:r>
            <a:r>
              <a:rPr lang="es-CR" b="1" baseline="0"/>
              <a:t> BASE </a:t>
            </a:r>
            <a:r>
              <a:rPr lang="es-CR" b="1"/>
              <a:t>EN ECONOMÍA CIRCULAR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dk1"/>
              </a:solidFill>
              <a:latin typeface="+mn-lt"/>
              <a:ea typeface="+mn-ea"/>
              <a:cs typeface="+mn-cs"/>
            </a:defRPr>
          </a:pPr>
          <a:endParaRPr lang="es-CR"/>
        </a:p>
      </c:txPr>
    </c:title>
    <c:autoTitleDeleted val="0"/>
    <c:plotArea>
      <c:layout/>
      <c:radarChart>
        <c:radarStyle val="marker"/>
        <c:varyColors val="0"/>
        <c:ser>
          <c:idx val="0"/>
          <c:order val="0"/>
          <c:spPr>
            <a:ln w="3175" cap="rnd">
              <a:solidFill>
                <a:srgbClr val="002060"/>
              </a:solidFill>
              <a:round/>
            </a:ln>
            <a:effectLst/>
          </c:spPr>
          <c:marker>
            <c:symbol val="circle"/>
            <c:size val="5"/>
            <c:spPr>
              <a:solidFill>
                <a:srgbClr val="002060"/>
              </a:solidFill>
              <a:ln w="3175">
                <a:solidFill>
                  <a:srgbClr val="002060"/>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Resultados!$B$4:$B$8</c:f>
              <c:strCache>
                <c:ptCount val="5"/>
                <c:pt idx="0">
                  <c:v>1.ESTRATEGIA</c:v>
                </c:pt>
                <c:pt idx="1">
                  <c:v>2.USO DE RECURSOS</c:v>
                </c:pt>
                <c:pt idx="2">
                  <c:v>3.PROCESOS</c:v>
                </c:pt>
                <c:pt idx="3">
                  <c:v>4.PRODUCTOS Y SERVICIOS</c:v>
                </c:pt>
                <c:pt idx="4">
                  <c:v>5.CADENA DE VALOR</c:v>
                </c:pt>
              </c:strCache>
            </c:strRef>
          </c:cat>
          <c:val>
            <c:numRef>
              <c:f>Resultados!$C$4:$C$8</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B6A2-4462-B523-42F33A5F2C75}"/>
            </c:ext>
          </c:extLst>
        </c:ser>
        <c:dLbls>
          <c:showLegendKey val="0"/>
          <c:showVal val="0"/>
          <c:showCatName val="0"/>
          <c:showSerName val="0"/>
          <c:showPercent val="0"/>
          <c:showBubbleSize val="0"/>
        </c:dLbls>
        <c:axId val="1445224224"/>
        <c:axId val="1440297472"/>
      </c:radarChart>
      <c:catAx>
        <c:axId val="144522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dk1"/>
                </a:solidFill>
                <a:latin typeface="+mn-lt"/>
                <a:ea typeface="+mn-ea"/>
                <a:cs typeface="+mn-cs"/>
              </a:defRPr>
            </a:pPr>
            <a:endParaRPr lang="es-CR"/>
          </a:p>
        </c:txPr>
        <c:crossAx val="1440297472"/>
        <c:crosses val="autoZero"/>
        <c:auto val="1"/>
        <c:lblAlgn val="ctr"/>
        <c:lblOffset val="100"/>
        <c:noMultiLvlLbl val="0"/>
      </c:catAx>
      <c:valAx>
        <c:axId val="14402974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R"/>
          </a:p>
        </c:txPr>
        <c:crossAx val="1445224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dk1"/>
                </a:solidFill>
                <a:latin typeface="+mn-lt"/>
                <a:ea typeface="+mn-ea"/>
                <a:cs typeface="+mn-cs"/>
              </a:defRPr>
            </a:pPr>
            <a:r>
              <a:rPr lang="en-US" sz="1600"/>
              <a:t>Porcentaje General</a:t>
            </a:r>
          </a:p>
        </c:rich>
      </c:tx>
      <c:overlay val="0"/>
      <c:spPr>
        <a:noFill/>
        <a:ln>
          <a:noFill/>
        </a:ln>
        <a:effectLst/>
      </c:spPr>
      <c:txPr>
        <a:bodyPr rot="0" spcFirstLastPara="1" vertOverflow="ellipsis" vert="horz" wrap="square" anchor="ctr" anchorCtr="1"/>
        <a:lstStyle/>
        <a:p>
          <a:pPr>
            <a:defRPr sz="1600" b="1" i="0" u="none" strike="noStrike" kern="1200" cap="all" spc="50" baseline="0">
              <a:solidFill>
                <a:schemeClr val="dk1"/>
              </a:solidFill>
              <a:latin typeface="+mn-lt"/>
              <a:ea typeface="+mn-ea"/>
              <a:cs typeface="+mn-cs"/>
            </a:defRPr>
          </a:pPr>
          <a:endParaRPr lang="es-CR"/>
        </a:p>
      </c:txPr>
    </c:title>
    <c:autoTitleDeleted val="0"/>
    <c:plotArea>
      <c:layout/>
      <c:barChart>
        <c:barDir val="bar"/>
        <c:grouping val="clustered"/>
        <c:varyColors val="0"/>
        <c:ser>
          <c:idx val="0"/>
          <c:order val="0"/>
          <c:tx>
            <c:strRef>
              <c:f>Resultados!$D$10</c:f>
              <c:strCache>
                <c:ptCount val="1"/>
                <c:pt idx="0">
                  <c:v>PORCENTAJE</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108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Resultados!$D$11</c:f>
              <c:numCache>
                <c:formatCode>0%</c:formatCode>
                <c:ptCount val="1"/>
                <c:pt idx="0">
                  <c:v>1</c:v>
                </c:pt>
              </c:numCache>
            </c:numRef>
          </c:val>
          <c:extLst>
            <c:ext xmlns:c16="http://schemas.microsoft.com/office/drawing/2014/chart" uri="{C3380CC4-5D6E-409C-BE32-E72D297353CC}">
              <c16:uniqueId val="{00000000-907B-4FA9-9526-021B29F0B348}"/>
            </c:ext>
          </c:extLst>
        </c:ser>
        <c:dLbls>
          <c:dLblPos val="outEnd"/>
          <c:showLegendKey val="0"/>
          <c:showVal val="1"/>
          <c:showCatName val="0"/>
          <c:showSerName val="0"/>
          <c:showPercent val="0"/>
          <c:showBubbleSize val="0"/>
        </c:dLbls>
        <c:gapWidth val="326"/>
        <c:overlap val="-58"/>
        <c:axId val="794734735"/>
        <c:axId val="803114335"/>
      </c:barChart>
      <c:catAx>
        <c:axId val="794734735"/>
        <c:scaling>
          <c:orientation val="minMax"/>
        </c:scaling>
        <c:delete val="1"/>
        <c:axPos val="l"/>
        <c:majorTickMark val="none"/>
        <c:minorTickMark val="none"/>
        <c:tickLblPos val="nextTo"/>
        <c:crossAx val="803114335"/>
        <c:crosses val="autoZero"/>
        <c:auto val="1"/>
        <c:lblAlgn val="ctr"/>
        <c:lblOffset val="100"/>
        <c:noMultiLvlLbl val="0"/>
      </c:catAx>
      <c:valAx>
        <c:axId val="803114335"/>
        <c:scaling>
          <c:orientation val="minMax"/>
          <c:max val="1"/>
        </c:scaling>
        <c:delete val="0"/>
        <c:axPos val="b"/>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7947347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1"/>
      </a:solidFill>
      <a:prstDash val="solid"/>
      <a:miter lim="800000"/>
    </a:ln>
    <a:effectLst/>
  </c:spPr>
  <c:txPr>
    <a:bodyPr/>
    <a:lstStyle/>
    <a:p>
      <a:pPr>
        <a:defRPr>
          <a:solidFill>
            <a:schemeClr val="dk1"/>
          </a:solidFill>
          <a:latin typeface="+mn-lt"/>
          <a:ea typeface="+mn-ea"/>
          <a:cs typeface="+mn-cs"/>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304800</xdr:colOff>
      <xdr:row>16</xdr:row>
      <xdr:rowOff>85725</xdr:rowOff>
    </xdr:to>
    <xdr:sp macro="" textlink="">
      <xdr:nvSpPr>
        <xdr:cNvPr id="1025" name="AutoShape 1" descr="data:image/png;base64,%20iVBORw0KGgoAAAANSUhEUgAAAK8AAAAwCAYAAABnoirjAAAAAXNSR0IArs4c6QAAAARnQU1BAACxjwv8YQUAAAAJcEhZcwAADsMAAA7DAcdvqGQAABzvSURBVHhe7VwJgBTVmX5XVfeczMAMc3B5oCKCuIHEXXOMSkiIMcoxSDRuMN7m0Cgr10CGkVNcMYZEgU3EuN5yeoGrLhLPKESNgIiElWNOZpiZnqO7q+q9t9+rroEBZxAQCNntT2u667169/f+//urqiFJJJFEEkkkkUQSSSSRRBJJJJFEEkkkkYQBDT6PCbLHTOySylkfz2VdlWYhyogijDVRSqqqnyr7LLgsiSSOCY4BeUtZfrH3HaLoJSBrX010PiW0i9bUIgR/KW1BWi3RdCdVcj0SVlQtn7UjKJxEEkeNoyZvUVGp2Jrr/oBQcYMmZCBI2o1qHdIEFDa16qBqilyt8Yd6+GjCaTkhalVI699/liRxEl8CR0XevMtLT2GWN5EQNoJQmoeDgqCJTP8j+L4PaMZvKdEcLo8QpT5Ckd9x2rRy99L7on5GEicRNO0+avqpgsmvSQ2/aqntVU/OXh9kJlBaygo38TO0jn9F4Rqb0o27ls3cFOQed7Dg87CRP3rKECb0Q4TZ18DI5oOnFEQ01jVxfI64BkGeNtcpY4gzCRdfV1pN8khOenBREicTiqZzxvU3CbMWcGHfqzzxr0HOflRWckm871Bu/0bYKfc4VH8/yDkhOCLy5l8x7auQCb8njF4IEoZ9MnZI1i8CVLBWcc3oH6vOceqCxCRONmidRjjPwTr3gIXKDlL3o77A+Nwsaodz4E57wSh9/prjiMMmb6+xJadTqe9nnA/CqCATDHGPAhgthSzW0n2iZs9pD5CysqOsKInjDkgB36sSIrFq0k9rj+xK+FPdqOKtjdpzq7Gue4OcE4LDIm/esHvSpKQzqBD/ohXG4MuDowNlnCjPe7fqI3EnWfeT2M6dt6cEWfuwfktpTvB1H4o3qq7B1yROFixe5HFmrwC/RyhXjqVKPx3knBB8ccAGUd59o75OMPYANqI4LOKCoL51xcbdp4cBQ1yQv4J4amzFivd3RavJAkqcHq5MeyCzx6o/vL7jqmynpXW+bcvB0rMfu7DfsrvJGzojNd4yM26HLw7HWpY3fztzOnzV0e+eJA4PRaUiP0ddz4T1IBbNU0o+WrV0xk+C3JMCX2R5af5HXi/YylvBxkMT18gBYeGw4WRkI2TBViK93X6WFSYI0FBcx6VUd1XM3PquU61/Fg55PxCCfCUkolOjlWMvbGkSZwjLHUeYHMhY/Pa3PrlsJKkiPaKeHCcJHRBj4mdZr0bG+e0lcXyxrsyDOmwJzvBVx4OvJw0ObXnN7stVtzIu7tXSCxI7ACyq0cAIwl7Fx6MQxNup1s2KKYsolsMoHaoou5oxvbyyqfE2vTpCWyqrn0jLVCNaGj0iBCWeK9b/j5f/dIPeM8+JKaShXo/+dX7D7Y+sihRNI0J2MU0Jorbnc++Huy/Mes+cfxlkFpd2TSV6KFHyAhjzbth+jZrSDykPvVTx1LRdwWUdInfsjNMtzx2uqRoAB5OCz2rNyRvdtLV28zNlzcFlnaLL9+dkp9kt30WZr2LucrE5Gynlf7EFfSkmSUR4ziRN+WmMqloZyZ5c/fKd+4hkUFRUJD7OuaAIHq6IadZLE88jlG/B9a9WPDP7g+Cyz6FHccnFniZjmSa9YHDg6XUzY/Qv1OWrK1aV+eX6jCuFk/OmMkWGw+gMRv/Mf39jmr6ObLhUxSijdRYTdztUDaKeHocoCGTnyyuXl600dZwIHJK8+cWTc4kWL4O8g+A5gtQDYeQBaFsPazuTa/fp8tzTq8nim9wg24D2LC7NRkJfT7Turnvynor162+0ziysvD7Vdh5wXLfNoKtaJ1yxNSp7MsyPUQacKvVGU/+KX9VNzZUsLQQ2Y30EsaSzdmB25hUbhtBav+RRoGDU1BGaszvQ/75aY2NoApdBXSxKM8ZSjkhlSc9ufR7ccOBYSLfL7swQzPo5tfiPsY6YH52OSTQPZhxNWD028Gbt6nk1q2a8GhT5HHqMnFzsMXEb5hVte5kYqq1N25Q1IZIt14quJlRdAZd9mvLcPdGQd3bj43Prg+Ikd8yU8yxqTdCafgPTloW+h839G0xaCyVsD8j1rCu9+bUrZlcGRQIZ4P0SE4iD5sDAYD7Rcw1dxyjaZdWo4lXG5CLVWvOpDuW91X7dUbsC1xNBmxmtVFXUJd9WIXYJ5Xw+6ooqNz6vetms6f41JwCdk9fcgN7oXKSZ/QoGGCQeBP9hmm5RmowXpOmRI3nYECm/MoeRxgVpme4Pmxsl4RAw9XFN/tqAlQybGM6Ql5C/tIZJSeUYErVGIw08MvKEMSdVyYdahmXc4ld2hCgcMfVabbEyLEZPjTEwCi3u5+AvVskPShmrIZ7zH5W1YrrvQoHcMaXpXHkzKbeh/XSm2bimP4lp9G//gUvS7MVPhOdN2b1i9gpTrj3yi6f+GOXmokwBxpGIA1AA80hgBU15U2UjOJUGjyZAntpW0nJWZOl9fiSfP7p0CFpayBk/FySCTguUX6ILfnmgSUnvFZ3Cb65+tKzGrGXeJncILPQaIqxszCDGZ1ybKWAQxCaUNysvOiG9OfJQS1rWJhZKOV05wZJijozhSHxHb51YRMv4PxOR8j1miXvReewXZ071spmliYuOPzrVvP03w1FrPhy7KkjpADBZWsrF6c31Dx/pU7LMHk/UKppxV7SZf5CenlhAuCbIhxhRnrNvLczOF+5rMLrv4AzGQktDEjsqrCszX2r4qanr8KFpj1GTL1KCzQQxevoLLz0Ni/GRduMvYvLXS+lGDaHQme5EhG7Jy5HjE2VLmVDerdD1N2LtQFwsoHSblOu+LR1nNfq8hRriMYEs2k8yPq9w9NR/SpQFTOA7etpQdGEe2i6ARMA4XSUdtO3FX0Q972npxAIyQyKZGEOZedhnOQoundgbrf47F3wwNKhlJkh7zg7lOP+F9l9TrlNrxoTkDMqtS2ALZw2+cZFl1lJryDYrlI0+KrT3oXJi1xAZu0x7sTKU+2tQVwTW/E9deg+APSIvojtbEpvT2Ge5C/P0rHLiz+N4AZ1aCePSZObUdNgUx/84Thw6JW9dQ7oFF3pBcNoBoGq1hg5y529bs+CoxHxGQb9PlA5PaW0l9baNSfeHDwJjtxsiJ2DsRBPhzrNo8W84R/AHK6GU6tLKrX/r+d+RosR1X4yexdOzPconMCEKIPZAPq8ClvenUrsjmGI3KeJeicX9V+25HzILRo3oroySUwgZw7v/kAyAX74d/UkxfVTSfduT6grt0au4lDdRxUZiI08EoRv8PnN+Oro5cfCNN1qm7ezNsQzozKmQAnlQQyjv7IbcullpNoJJdhOnzlUY/zjleR9iA6DEfh7QaEiTMU9zZYlrqeBFxtNjAuLo579D617CpLoebvwayI8RWjnP+ITTKgRLWVxeu+MyUwfGcZ7/MBTyBLr+P6uW3fXHiqdnPBe32XyqvLFSeRPx+WtYzk2QSp7lsrkY/xJ/IzMu8f0tSN0buGa3cEVvlkpOotytA3UDc3zi0Sl54xkNOVTTgk43E2XQ/fr58hXz/DsKRwNKy9ReT7ymSHgWh4U3Rt63uLBgMt5myE0KXLusJCK+CpkRnGO+EEDCQZ5S46o5A95uyvMvPRRg+SRRgznlw0z9ICACIDUhvanrkprlc7eXryjbvWfp3G1VO2qfJZ74hXSd10HQqZTr2f3H9OdCyh/BcuWA9Nhdcr1S/Oo9K2atqV5V9lnFqlm7EKhsIY74LXTvbSAX9C86ztnQnY25XzXNc2VfAKNYZDwHSFsH8pXUMPHHmuVlftu70XZ1t14rYDB+Dgu82ydNG0RUp3l/7oa8n/jLobVLtZxPHF5atXTOZtO+eVOvcvmMN5nH74BmX2YkCSayC+TPDQggHXTH3KD3txVmtG+iYkL2PlYWqVw+ZwsC6geiXC4OkvWuZ0kVykNn+yIDH7SlekVZjemrOYye3t21BXKq7Q2sE4+OyYuFtrUogGvKRJgZJB4EE10q/kJwdtTo3XtpFER4OBYVD4dC5v5wYi5AnASBEzPnH0xuggU2TRqrbLyVoq4dHrKt2Z37tEbcfggkXCe5CG7fmBJsPPVsJd365LY1tx3oNTYsdivPU2+C39c4zY0LKp6atavOI1kwdt802VBKnqL6hVanKZI1qqRP3uUTT2k7YmleN+KQ9Vj098w4YH0zMcHf8iWHpsOpsJFIMW/6paq91uPEJ1U7IDgszC78M8o/uE/LBsjkqYMY570pFgTYwah6yUtpyWzfvulP1Hh+jA3djJguoOh5ecUlp6K2tUa3YvNwbLCxBaOmPZU3suTigktLU039e54pa65/5u5G891HEYGjaL+DOuLK4ODz74OOybt5s5m6LIwUkVMH5E1oxSbFyc4g5UuhS8+Vda7KnN0co3+1sL4GWCAi3TiaaVtfpGuPcO9PoJ65S+a/Loy1kJbDw6OufbnphsR1HSOiI9gZZKBx+YaA2ABryDPPJKLng1FWpoxF3LtmgTHzFHvKPPHrlQiGoDUpuzYjJf21MGdrqG2vbjvCkr9EbbUUPR1grDuEFWMe7U8GF8LaqTPMGJSUnqR0TVsQeDA2LL7RUy57FZu3NmF9qe5mh9FlOsCQz2xYJBUiElgkdOp/H9A++hNKSX8ZFyBo0qlmDtGXdKrE2fAYTyg3upNZYcSLLBs6YhQX1h9UyHsiv/hXt/QYOXVQogf/OOiYvABl0EzaZ0iQcgBMYsSWJJY4/fLI7Hnm/zS77L8s49QC+ETzgjtVfjKic90C8r7vf/cBkijCMuKa/GDwovW+vuwIMpYJ5uiuph5oTgc+ff9tpEOhtJQ6wjXWKd2QAaWx9rwXdOk5jFn92h/QmGcjUDqbcGECLlxrbifQ7Nz0CkSaxH8MDkJLofh2871jwKMIc7uL1KGsn1KHOA7rkeWHRQCseirj1lmmvc/3wW//NBAd2gpxhBHQTOaUL5/5KZzotQhMl5uYgVq2oEKcwrj4Piz6XUrwJfnFJXeQMWP2W1uzUfZjX+B4sqBz8mLE+IMOt+9/G3ydY2nldZR5VNi1a5MVoqS/OlimGO1m0C5Zs0LzN3GS8I3UYmrrhpuGHHBPtj14ONPcFXP84BhBhvLMfc7DQNl07SG+wrf9lhJRlTHenR2GHL5X8INOFQ/lRiQa9xcfvWZEeId8DVSGHBvDCrcNkcHyUijtxBmgiERg6DuQjg5oXr99c8AAKayk775qBrC1jHi3wiRcqhznYenEKrAr4JFYDibxnxi3J+Trs6/y2wAYFXEQGN/MpJ1875Z0TN7+/bXUrAVjj3fMXSwMY1mSGQtzbNDNcq5NteTFjgl1AjBhw4i05xjkIutPpAUZae75GgiLWMrdkG3RBxIJHYOnGS1IPzPGDNYJVoeeF2R9AWCjFa1nlPpuHL1zQZ7HYMV/Afk5/uADxP0lJuh2/1zLO6Ec/yOTZkqQqNYwiXKE7oqcH1T+ecDSc5efiWZ7+PebgcyaMEVA9RmKG7tvJqgC+VOwOe44uH0M8g6sz23mE4HjeDB5okf5u35FkEO7l84ur15614vKcSdhE45QnjsPx15jAuBZ8kDSsf613Tcj5JFVkDnwrsz4w7POvXp8mp93kqBj8sLaECH24FtrQvN/HrDMYRjnrwWnXwqRilHfYjo2jTEVxsL6MNGyCKWYxcKZWS9D3O7EC41GJuS4MYbwjFzLunQiJ5df2OVTU64z7PiMeLBebxvzC8tkYaF+VHh5Sa8g+wCYp2j5o6aW5I+cZu4UwHmKPbj+U/+hAoJ1GDO7ciBbKFjzg5KzxTo1c5Fual3UlbPfprU2LqxcOuPXfh5li7PN4+IadJapt0B4MxSLaTUm/5KSPonWDkTe35pTsMFuxs6F2zfj1rTBDJfRDbC2pgYsCU3Tnt5WtWzmr6nDFrb1wbRZNYDen9aSs6iKDfiNyVPh2EM1/JyDfm5Fdc1zc6qrVsx9j8b5PZjL2dgoxo2aDvb2L0E8oDjfiPMa37tR3mdPLHytn3eSoGPyYnCWcuBSaL0fnHUASqHMCBkTnB41VN01vSwWvScU1nlwxv5ymcmybBDXD1j8BcQSpsDijiCan45zWCTkMaXcDKVm/OL1Lp0+it2HdWUSlul17cZ2JR4ksDOg8+4vHDHpzOAKH71HTimwLHsGuDNJc/1I3qgpP99DNkfRpcexvrhCCSLs7+Z/pKbEaSY3UXr1o3e2VL98b0s9UQNb0rMeKRg9bUqjl5tq8vzbVGjbI94L0O97YHrRNj+LprDf9CyetO+WlUGvy0oLaTR1Dmz9txPBYRsaCO1KPsOgX4DXwLnOwhL9qsfIkosqny9rbeuD28hY3kZ5TXNa3bJ878NhlU3EqX703hbyzBXS3EHqMXLKPxeOnjy04MbEHQYDlK8FNbe32Shs7n3yxK4hNVjjVYHHSdWETSwYXXKl+f2if8EnFf5y/b3QsVkFzMsZTov3GOWhUdjxQWo7+CVpPXX0uIpVM57z044QlR9cnZaeu/eBsOX82IPJ3dMqyQe1URIKp4IfMOxoY0OzIHftyiBN4rtEh0ailCE0Ag7kh53YQ187I+Nn606lhxU49inCmHLkbdQKzfX1odYO1eoDmNIXlaLVGkERY7QI5PqmhnUzG1d7zhJYuOt6XzUny4m1PsnC4e8g6EFtrAHW6jVc8AZOWnFtL3ijSwmHriGsGfvqrVjU+1HjC4l3EvqPKbX3ajWBCWuGhiY1bWMc78OWvwgBXUM1zQKtL4bF/Tose6qRZmYTw+7XtNpev8bH5zZ0H1UylFO2kgorzX/nQKntuOpFRtXHWhJoLDpYazYcHiIHm3OHVs69lUtnLTDtd/n+pOyUFPEcdGxPbMI3sH4bUPdONJKK3XQdCFqEjaWUdB+pWrbv1UfavXjCAEbCq9HvHoYH6FY5/qyGCH8rFJUr4ynWDVxYdyPdgWGYXbV8dpnxWOC7EFF3y85g/McDnVjehJuFVn/Fn8CO4O85mqWEnt5rxL8Zc3jESO/edLMl3CtdENf4Q8E14ZYFGbtf55oHF0oMJNr6Hs7MhodcsGxiyfjbBVSUHS5xDXasK4spFV2inPgT5tVNRNnmz9e0sO5gtoC1tSfifBiCxDQTpIPgfybSgVsleufjk+GFZAmIu4mZVzwpzaKMXkqtcAkT4bsQ7Pwc5QaC+OAgM7HAjtzTClr9hgFjgT0p/6Bd9ynz6qhpG9edr7m4Q/DQDGbZEzWjQ1Fvqu9x2k27dhDK4sNmrW/CIk81T9h8C8z5aYyLawkLlRErNI1QMQbN55j6lfIyQeiElIKlDIfE5dxO/Tr62AfXFKP8VHTiN2hrHtK+biQYNkQDkd7DfpkEdM05KR9jdSYo6UTMnGHMPSgXVzPNSlpDIgcd2x9Iwh2ceWVpDnT+VZ7W13kppF+QcVzQKXmNq0NQvla5TqQz6YAdaNzvIFeEF3YvnjowSO0YgxeZ227+kmhdyqJVI4cJGr2TMSgU8NFoEEnCrgjBowUbhiM28XSO54iRHuGGD3ClmGThueWZ1J28fVjqEd9nrl5xbw2TeqJ2Yg+CCK3MDsHYWZlm0UGELGaFOIIUrL3zHBbthqqV8z4OipKqAdZfJKXXKycKiwsnaqUIxnh2QJgMEBDJ3l7ixu5mMT5t24IDH4D4b3kxNgGR/u8TbaeAP1YXv22Gtu0Uhg0jYRnfgnGo9pcHMR6Nxn1TYd4fSRFyifbUHQiyyin2HgiVGvS9KzZVCOth3g15Hx25vioaWes3DGBKPelEt6B+jXZCGHNXbocLWSglH+WE8uIVsCCTq+rtN4MiCZSVeTzGVyqtb4Fl3WY2DeYsjPAuTygiTAjqp1FmQXLY9S7JglcJY/MhO9TFvLoZ1HTMsf+eXgdI63lplIZiZ2JBzz1Qg7WHYTY1wcf56f2KQunnDNvTsnltQyIPKC2183O/MSw9u2lCRr+1+c0f/2lD6XW5YZfEJqakyW/Eogokxcwq1lAvs5a1UneQuTvj3yFTtOWt+NDH34ld2BcCFxMCx0yJi2ilZO/QrGVlZWWJNo4QTZ+8Hknrd9F7lKpNSpsX56VDPK8VjN2JCP41pfSDrmL31S6fsS0oksC6dbpl07rylP4XvIHgbydkQwuslUuVrEcdW8G757A/77dl5D93P3d3h7/nat68rjG17wXvYsk3Suk1E6niqKMVx06Qdi3GvZAp9jxC/RFw/2kwhw21WdZ88uE638LVb34znjLwwo2UyHcReDag7SikC+qQVajjXe15j3Ol766s42+QV+cl9N6Odbr7gEt2wISvQVixBeyugTxoxUarw7g/AKFXYrJ/LWjLs5HVcw986gc0b13nFvQetFVaAkGnQvipopinGkX5cixJd7R/LjZLFSKTtSkufUdzcirWKuLp+Psfr36sIqjmmKOdc+oAEPkFm9RQ2MtnsaPD6HSQcRB8S2nuS9BaTOJ2TMRO/+VqrS2k5cM8nwE9UKClU4ONf2XNylnvtFZ/77HUbuqHMuIR18VS6JQpHzRnbwpnNKxqbXFRFyNcilmXli99ba8TfYmkpEHaeSTkxhaeLzJvX3fR4cuFzmB0qHn0S7XsRi2aqiiLQ77UhnSk8Yveksu7enyaFQtlOUJ348oWIFGLjrXWFRY2N25YvLjT+81tMG3XxpxsyIeubW3rqLPHDsUiHk0fxyh/EMZdgZB/hub+/AtS8Ho9x0zPjntetiAsy7OYtJhXF2sUjXvXlJkngx3CPA6W1MkQIZ6F3WAzFYrY8ZbIztS/RTp94tgOfS6/LStGsrIIc9LDmfa26F6nC0sRvW30ldiyYuejs6p6jikppB4NYyi7j/alrcPBockLdLvs7gwhmhaIUMo45R6KL6jKJ7HxcIjrzTN84/LMUzoTeZlkky3VnzLd2JVbHt9ybrTF/Z1guks8zpen8a63r2twc5mIYTers7Rkz+fKzJ/2r36EhrzISmWnfIV58VdOdaI3bfle98N7OvYPiNwrpg7iii6D5j4dElISz51ZeQJf8D6GaCPDcYNp4AvRffTkcxGlvgCd1HPf49pDwSdxAL/7wRhMOuVw0fElFcs+vdUtV0Nc6nWX1Hozs3DpHvMLi2hW87ngfT/XoW9edPZTn8HCsO6vNw+QLh0UluKd8u+ED3k/9x8Ww38R6pGadamkejyCqH8x2lUrd7dF5Hd3Lp2zObgqiXY4LPImfsvmXgVrsJASngJXFmQcBRIEbnAcb3LdyhkLDWGHDDnQzW7UpfYAeuAbV31f3BradsmZx80F/d0w5mme5300nFtiEvTqqfBShRD85nEsZKUaD8lwX3BlEgehk9sIB2FdmQfruBwuv0xrCXn2JQJIc/9SqyxLkJKcUaXfOpi4BgcT1+D/JHENtr9iAt5TqLC/QQTrQc2vUY11UHo+jfNFwVVJdIDDIy9gnuJYMW8xuPsrouHEzU/cjxZaEcZFT0HUfXljS08JUv/fAnZWmHuz5ndlkGVbERb/0oq5s8zTs+CSJDrAYZPXwDwtiUr+O0nUjUo6u6gVggI4UitM/X/bQStpfqD1sSu6ntB/Iuikw2n1SlH5odfa/Fsq3Ws40cUsSpcczydT/1dweJr3IJjHrK053lcE4TehhsuYHc5SnnlcabRwJwEmY+aGPEhr3tH1NsC6LNGWu7TmyTnVwRX/b9Gz+PYU5YVSC7qfGjn4p/ZJdI6jIm8bcseU5gulzqdUfxtmdDjjvK/50av/CNdUbXhsWsChXCeKCPo1IuVLksq1Ns35dPfS8Uf0i+MkkmiPL0VeA/OG0afZ8S7SDhVQT/ammp5JuO6BrHSqiYcWajXR25Rm27hnV2jp1SW1XBLHAl+avAej7/D7Q/X2bluFGKNNYR3qTbzK+s3xw3l6k0QSSSSRRBJJJJFEEscchPwvABhnpkOGZl4AAAAASUVORK5CYII=">
          <a:extLst>
            <a:ext uri="{FF2B5EF4-FFF2-40B4-BE49-F238E27FC236}">
              <a16:creationId xmlns:a16="http://schemas.microsoft.com/office/drawing/2014/main" id="{454C99AE-CD68-4303-BD23-68EF0A642416}"/>
            </a:ext>
          </a:extLst>
        </xdr:cNvPr>
        <xdr:cNvSpPr>
          <a:spLocks noChangeAspect="1" noChangeArrowheads="1"/>
        </xdr:cNvSpPr>
      </xdr:nvSpPr>
      <xdr:spPr bwMode="auto">
        <a:xfrm>
          <a:off x="2552700"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314325</xdr:colOff>
      <xdr:row>15</xdr:row>
      <xdr:rowOff>0</xdr:rowOff>
    </xdr:from>
    <xdr:to>
      <xdr:col>4</xdr:col>
      <xdr:colOff>619125</xdr:colOff>
      <xdr:row>16</xdr:row>
      <xdr:rowOff>85725</xdr:rowOff>
    </xdr:to>
    <xdr:sp macro="" textlink="">
      <xdr:nvSpPr>
        <xdr:cNvPr id="1026" name="AutoShape 2" descr="data:image/png;base64,%20iVBORw0KGgoAAAANSUhEUgAAAK8AAABUCAYAAAD0x2evAAAAAXNSR0IArs4c6QAAAARnQU1BAACxjwv8YQUAAAAJcEhZcwAADsMAAA7DAcdvqGQAABjoSURBVHhe7ZwJfFXFvcf/M3POXXKzkLAESAgJYREUWRIWkUVQZA24Efu0iIpbrfKpdQFsn5F+VLaHS61tRUSxaq3liZQAglAERWUJyKJUREI2EAIkIbnb2eb959yTkIRg6ad9SQjz1ZN7zpwzc2b+85v//OecewGJRCKRSCQSiUQikUgkEolEIpFIJBKJRCKRSCQSiUQikUgkEolEIpFI/lWI8ympR86mTcqZcHpsFFBfiFhxikYYqABU56bF9TPgja/wXBdfOYcQy8kiaWSkeB1y3tjkCSd3S+G6NZRzkkkJ6QGcJ3GAeLRSNAGic+A64UTjnJcTRk6DBccsDtspmJtOt0/ZuziT6E5xkkbgkhfv4+uLuhHNyiaEjqGUDmEuDxPpeihYCmDuIpwe4oTnAyfHCfCT4pwFFqNEIShyxpll4GcoyiB75kxKss9LGodLUrw5OZzqg4oHmhxmUELHu2Pi4rSQP2xq2nY8/XeL0r+x00Z+/9tSzqCqzUguSXPjkhPvzFVFfTB6fZIq6mTF5XGH/WdKCSFvcSDveMYl7QlvKIkHg1xvcSsRHey6BRM7HnCySpoZl4x4czble0IB9ecYGuS4fbExIf+ZEssyX/GHyeJXbko+NTO3cDiGDg9jXNuLU7ocuPXagvGdip3skmbIJSHeX60o7qSr1ivuqOgsyzR0Ixx6nTHPb54b1+7YzLVF14DFn6KUjeTcWmmFw/+94Mau+5yskmZMixfv7FUFwyzKlrqjfF3DQf8hzvmMBRM6rX1kVWGSS6FzKFPu5IZZwbk5c/6ElCVONslFQIsW78w1JUMZpctcXl+XUFXFKkrd99veNrdgMmHKIo8vNh3Dh50616ctGp/6jZNNcpHQYsU7e2XRldxFP1BdnnQ9GFiqq8qMRWM6+DG2fZyq6jOq6nGFA1W5jPMHnstKKXGySS4iWqR4H/lLYYInhq11+WIHhqrKf3/Y/8WMXm0HqLhgm89U5SHGXFQLBz4InArc9fLU7mceXXfMp2ratUR1Vc4d22GTU4ykmUOdz5YDB+KOofPdvpiB4aozyz3jkx9OjxoUi8J9x+XxzmBMpXrIv9ET1qcL4c78qKiPaprvAKWXnyoo+cwpRXIR0OI87+w1RbcQpr5vmkaebpBxMTFaFQp3ser2TOXcAtPQDujUmLBoTGr+rNXFt6IFXsRt4bxxyc87RUguElqU5xXTP1D2FLfMAOXkF89PSjoZDii/wlBhKooWTD1scg4zI8ItfIgT/i6O3yXVwn1idWHvJ9YUDeact/inMC2BFiVeF7duUz1RvS3g8+ZOSNr65JpjWYTSmdyygCkqcELenD8+edWsNUenMZfnZQpkhfu49qzIOyu3aCrh5EHVYscIIdwuUNKsaTEe5sH3j0fH+owtGLu6Ca+8JmR6XF5F+YgoyhVCvOiNjxrAR6lg+DAq/jumBMDQh86b2PnwE6uLf0kJTMa02+VbtYuHFuN5Y6L1kURhPdBlLpw7vnuph9LHhHBNXQP0vmBa1sqF45K/NUF5Hr1zHBh8nhDuzDXFWeho/9sE+I0U7sVFi/G8v15/4neWZYzue6ZDr+3RxZcrHD4njPmE1wXAIFYzr7AUZaDq8bxh6OG9mg7XUqopjKpbMJ74fP6EpDsjJUkuFlqE583ZVNZK18NjLcN6KTubmG5FfdQdHeMT55jiwr9kvcvrPskUNkVRXRhCGCvEYo4R5W6Mb7uBYr0lrq1PxbYBrcu2X9WvfFfG6PK9AzKrtg1ojws+uZhrJjR6R6Rl3nsdruZvE79KcJLqIhZLFpwgYO6nRP3ycN7iQucMpPa9qw8w+gfgEHKShFPl1KV6EjokDi47XroDcx/v0q/38MRu3Vq17ZwCMa0TIRzwP2IR+jHhxl7MG6CET9SYulO1rB14r8S0xGPt78/MtOsT2JmRwt3KjdziN6JQe+ANojDZhYbS0VpBrGAht2CDzuG9+H7b9xKCJTYIJ50z7pmJ9cnCg3AkrQY3ZnqlYNfr7zrHdUjp/bN4pmovWQQ6Y/663ycm4MWinz6ya8k6J6WGtP53P4iL0p/WsQ+C92Jo13xTjflZ8ZcvYBvOkjx4eoKiw29xNwUvNCKptcEWEl7GCS8hnO7gBttSsOfVI87JJqXRxZuaee9jlLkWovdzUhoCq4XKwUVWCRr+HTD1uQV7lpVj3hGUqp80lNc0DKBM9BEFw8A4F9Pi2ydCz6sHB9MG9JvMiZrmcke9qgcDh/pVfnZZnu+qEarbu1EPB7+YP6HTEP7VlT4/uGZggPyA10NTTBPHEEYcli3NiD7RSwMu7EBVUcUh8wyefzvMtefa9NvTwOvlKSwtI/4NwpSp9esr6mhaxhZfsGL0N9/8VXOSa+iUcd9QhZJPhQ3qQ5mK5tDuPLLrtWVOkk3HAVNbu7h7PSVKf/E8uz5oTcQaVZD3+idOkk2nfnd3ZJR9Sinr0lC+CNhoWyk4Ui2jBK97p8oPz5z6dmmlfbqJaPSwQVgQRSmE+SObgdehw6E0iTHlCVDUxZCTQwnmFAauu6FrMk1buJHyTWC4L45P/3Actv1ttfd/n12Ugh00TKjRsqyi7OxsE7vhenuMAIv5Ye+oRD91L/N6lOdUhaQEQxZo6FoNW8COiHETgtYNdN1BC6tGYn1R7EEvc/2t8qvMK+yb16EXVtYUza1XX1EHFDOBq6qiE7o6F9eBcX4jXnhOPnsTFcHpoj7MVDNwaPUXZVdfG5FsZF8MO3ShUyNXn4UQJrzEOfV0TtofwqbV/YIDL4kp7ieio9n/2CebkGYR86JR0eGh13S2GtCIFhqNEjolLffYzTh91Z9+haHDrdoklHmjvftQZsXYD84Z7FAUsHjfEK6qujtYWYnhCnYiJcftk4ReJhybQqGTobVd6lHh5lDYssV5IeB4sUWsqrQ/pfTd4O5Bqc6pCwJbrOIUcbNzWEPilT/1YTsmOIcXDFqu/oLTQFucdvYR1CjA8JTMn3VxEn4UFOvX3DQ/Rvvvx8piSFUt5MjgwxkoO7X/XYPsxCaiycUrplA0xx5uWmNM08qwTONJ55QDmlwEloSPQv+Ai7Ba4hLplnUy84ZJX9zw2Izbht1+20vJl3UDy6zlmWwvQgYa4XCiyInGj7bTCUnCA/F/XKGRMd7Q9dolXzCaxgHDjN4W5fOwrEgPXwCi3SiA0Z1HTPM4STYu5h6FhaTYUrtAUjLv6oKDcYRzGLEL5wcwzHmdUMVOsgcukK446obYCT+KaAlZgHH19R5PwhAs67k6dsddTGuFQ6aPk9IkNAPPa/d3OTe17YW7XtuFwSsuyPg/RAfUEDFWPMZltdxyDZypHrNN9/Sy7oMGxqf2z0Dx1ouJCRE9KHoU/9BuIknMlOIOOqewvXIkVBjJaIwfi8PPTziM5TKY6P9q4Ggn6Z8ixIQj8nJWRTOdJBtGyEjCVFyUXbh4qaVkoVA72mUi2EacpEguOgVcH+iYGLGleN5NmDUpI+M+1U44P2hubhvj288XVjLxxSXgZWf7JFI3LPiflfP/SjN5VHZWqdyKEvsNG4Xj+rsBMHd5uySwyo8diz528Nua+LcGwksxHNFE56JHa/dkbnFfQjhGtRg2EANKtBT4onIKliPEHRHAv4KJoYrHRX1U4WOdpHMQnhbv/R2KoshurhhITEnAoGiocwmk9L+3A9b1+shsYePHC7+uZZ5z6Drw9liclSbWvQZbRmCzqSp7cIh+JxaadiqGYLhumFDBeYqd8GNQWlMJTtkIrG60o1lElEdCOHM06UudZiBeIRjwUdXVDae/65hLfwmFll7H86Dx8ZrD6KlCEcM5iD6ipNWu3FVdnpn4yKLcl16+5fDuPXXEK55CpF7Rk3l8UcQyTFAUNR6n+J9j1tOiMwUUBbzNfx3kVd0MDC3iUkwUo2VvLlVMt/8cA2NlLK534eeDvU7SuXByGluyoaZtkal8kohzI8dmL1T05bYHtQXHS/HzQ1xU2acbQje8vfDKkdVtsQeJZeYbnH9f/OWrJTjdHKotbAwjotCl3u4cngeUu8VvTe1/z9y0jHs2c0JfxHLRoUTqLe6BbThiaeoWO6GJaHLx2t6Q8z64qt9IubIOO8/+6mINaHjsjCCYBM/VX7Ch8AmLLi06enW4MvBfmj/Y0Xm2JQoGE+PYxC6dod+ECQlMVVVRrilCCkKniQ6vDi/wDoAeENZX3gWfnbwFNud1gJffT4WFb6fCe+s6QyCs4H3EvTi4VQ5KA1oSYTZekRYbrdSJYWuD93QRzlfghfazVqedg6OYO13soLe7qVpm9nAF2I0TQaGz3zCE34yD/WyNhHgJ2Vm8O/mwOLQo/aSOPRGcASYnD37k/INM3J7SGwhjs7A/huNxzVpDDCRuGScJMWYU7vtDmZ3YRDSLsAFHsoIeNAZ3qf2IzEEYSmyox98f+eq1zRinNiAMISrRuWhc8YEbDgagqLCew66CEXfcAVFxrdArOuUKr8dBxXtGvJ0A8wtBFhw4CI+/EIT7XmwPi1YkwIsrE2DJ6tYQDDFQFQ6hsAv+sqEDbNzeXmSpgzhGY1bEquI5WMNgkE0xTvkWBbfH9l4IfhKLkFtgyhRGOZwNO4QIOV3O6fnL6zr2YTd+ZNltqkYIlfPdAHMiijWMNSheHPSRCgsho716Mb1ijJ1wPvA64c0j/VEtXFxcW/oqwsjV+XlvfmwnNiHNQrzYmWha/A8VYAsWV8j2COfGd5ZlPBodKo88gWCsnmRssOu4ZlvbQZQjwgXxKtjj850Vbg2Yo1aHU1zIHN7+JWz985/hZEGhHfWKkA9lBROuOgkdEqogGFTg6aWp8OjijrDsozaRjLVQsGqU8v3L930esBOmfCOqUddHc64YhlVl6MZyIc4Itl8dmfZ9zE/wABddol5itjHKCFe3Opc0iHEiOBlHRJfabUGxYfXJTZ37T/+wc/97VmIMtRAXb7hgrb4GbU2Zh3B6vTgiuBSwk+uBiRr+wSC57s3xUK3yVxx1DpuUZiBe8RCAi5+ef4ojfRNuH3LTWGRycwrV1aEFeUueb+gtVAQ0LOflYMBPqMrm1F2oEfjm062Qv3MnMCXyuKg+trpUFYr274cdq9eBFtbxWixDeB1Dh9TL08E78E743hgFG/KSYM12dNYYH7eNM+roSfSviHlNDpuysyOvc9t+3RanZdK6WjT2bEBo+/TMjG49Bg44RAmPhA44VNAj98C48ldYkAeHFX4Ir8u3HNn9+wJiOc+6auMsprDkLCq+qOzcIwK6ckIzKVUmU8omMcrGY2XrDCL7pQPAxLRB0xNVndYf2QJcA/JnLZNMxtnuBJYZSbS9tjI2yhP3rJgp7MQmpMnFa0+fHPZZWnDykV2vjzqya8mNuD1WmLdk+eG9f0TD/QhCu0A0k/J9Gb+89lkh/OqXHEKY4nnvng0b4fTRkjoCFm/khDfWw2EoPfw95OWuhrA/gJq1wEKP7fZ5offIYTDk1mwoUa+Cd07NhPfyJ6H3DYLPTWDCUD96WgsYwQUg0SFKRdFb/q2+VgdXOreABDOE/c9rbipetvjiY+L7Xjfqk8wbsh4hCt0baYA967TFvz1FnTxeDygeW4+bRT471KgHCk/v3GdaKmYcXTvMshEjCWcye1A4m51WGzGQGOsEJh0aUI2aGessWHNKDxbueW017i+onV8MQrTtw53zY6Y5SU1GM/C8/z4qRsx/zc5Gx6fMQpEcrza28MSVp8ph16pVKM4qdFjCq3L44buDsOVPb0PuCy/BpmVvgxYKQ7uUTpDatw9kZo2F6x+4D/qMGw8urxeDcDF7EqgMYKDscUHGxDGwp30OvHfiafh7+YOwo+oW2FM5FNaV33Hgof3FmbPWFk+Zvbbkiax5s1/skJ6aKRaN1WB4QgPl5Sv6j0+5PRwIbxb1jAwYHRSFQvJlXaFtSpIYXaXo5c754k0N4hG1ykZhexJFe6oRAxaPg7j562wWx1DmbFhlg/nw3tOjdLzxueDIt+z0QMyZVzGEWSXCuAh4P9sz0Lkpg+7JcBKbhBYh3mqO7Pzjt4zSp2v7GbFwO3roCOxFDyy8FE6z0OnyK2DwLTdBh+7dIBwIwsCscXDtfdNh+NTboefwayC2bTtbVMLL6OEQ7N+wHr7fsQ16DRsC3a8eBuVmW9gXyIRNlVnwYdm98KfSHPgseM89raOM9S6P733V65vvjY2/2xsT10oseux64MCpLKs488mbb829lZKScOjMhwa6fndUFKT17Q19rhspnvtC8cF8DF+07wq/eqPBfwTFlqpYuHJypxBgDZGBIP694Gzd4kMsToaLDcPdYbjoG4rXb6melQTCN2OE0U9ndAAenvffFS7d/NcqqpJfo+1Ka+J0HAfYnnYYQS3qOODnGBo1DS1KvILD/rKlzK2urt1RwgN/t20HCnAH7tMS0W/RrdtAUo9ukJiWDJ2u7AOK24NOW/y62KhZ4IlBYIY1SEhKgitRXIqCDgfP43IQQwZcEBINVNwUCGJGv18L+oNawB/Cz5JgZfknladKi/GG9iAQg0EPaVrVyZO2UG6f87Q5IGuidc0dt0Eb9PoHt+2Eoq8P2PfEq1eIaxpEOFDKR6BYe4pyq4l4RrK5MCbpo5Ldr+8VbyvFVrDzj7sLdi7djSfXiDrUgHnRgbbHvcm4d94nGoL8ba/vxZngaefQxnYEVBnh4tozTlKj0+jiRYPhuuXsl3DsjTFq+by1HeZ5UPD6ehv+wRnubDtwcRfbru1TOA0HTd2wn/WKL+uYuKDatXY9HNi6dS1633wRSsYkJECf0aOFx7NQuUW4UC9iqgvLjRQnxOGJjYX23S6DHkOGQZeBg+202ogZFP8rx7230Vc/iXHwaEb1YccKDk4uLS7e6PFFgTvKA63atYGU3r2CNz711F2z1x3d6olLWNe+S9oP+zZuhrw1H0PV6QpcPKJDBa5zRtc6xQuXXae9+AfvqdyAa7D4iP1EeuSFJBrwM9g8p0EhWgYsx49KwtSasuyNsGFo//ZikNVNt1+p1xBnaMtwFllJmbBP5BpxR8x/f2r/6TMiVzUuFyCY/yzJmXdfQQlchWsK271xsWIz+bHoUOXH53+qEKFLxn1xlsn7EhqJ39AbEFyla6YrZk/9L1nfNm/1E774NvOxY6DyZGkuCrMsrn2HqUDMDQkpHRdwjf9JUV2JJsabQo7olXQ0xke4H8TQdJyiumMMHePdWqGiEGp98QpsAVOK60C9DBt0ClPCWFaoquxUZ/TkiSJkEOFBVKt48ZJEs3RjE1Xoovd//cw/KspLu3hjoy0FB6ZoDyOsqhUh+/LyFtseWrwyJsTqQfnZf+Sa4/AXXw91DiP5ODM4I18fzltc4STXh6T1vTcTi/GiyWsaYVrEVBgm1Hv1zizzH4e+eqPUObQRdcF5pM7XOLEHsMpK2ZHtr+IC1DZlo9Ho4m0scvbzaPOHE++p7qgJ4ZD/QFy7djdWnDixFJs82NL0yehqTzDG/sxcri6GFkYBim+3oY82+XsqI7norHElb2WjJ/YJD8dN9OJ2OHG+/hHPedFj44bawlhbeCcsE/NhbIsZyUGcaldg4gfzxnTchRkataNbIi1WvILHPyzuwVzkY5fH2ykU8D9ATb6RutRVuIjz6sHK4RpXXW4XXaK6vCPEr4yFMxOPTXF/J1pmNuNqvsG1iVjUKBR3D0xLRzGji4yUfy52HClClSBOsUfQH+fjgNiNvmkND1XuW3hDzyb95UFLo0WLVzBrTdF49JzvYVhwilEYTnTuMVVlNQq13AjQiRj/BpkrPAt195DidseKGFl4TfS0fsMw31K499nnstqUzPqguLXltjqiP022CElDz90WPastY/wjAgrxu7ESHAGFnPFTJnWVDqpof0r8IFRcI/nP0+LFK5idW5zNGbyL4epKz7akKcaQHzpjCLAE41eVGtqUuZPTj8/KPZqBkd9TmDZGcXvcYroXj9UMLXQco4k3TZX/duH1nZvFa1FJhEtCvILHVxVMUhR1KQr47XnjO/7ikc8tr7v86FwUaxqY2sPzJ6UX5nBOtbVFwyxOH8Il0VhctEVXP3nQgv5SNNYqINZfwpUln75w65A6C0RJ43PJiFcwK7doEFD4HU7tuXMndPqNiE+fXHd0LHrhK7VW/LcvDEmxBZmziSuBUH46tVTxG7OJeF0vlzc6Tjwv1kIBDWPiQ2i69Rz4ekKVA2WFJSWL74/8dF7SeFxS4hXkfFSYoJlsuOUPbZqfnW4/Vrrv1Z1qh+4ZfM7Icx/WCw/tKj96GYDVD4BeQzgfiDFuEgrah4s7Ypp6Ka7zjhDCvyacHjDAPKhyesRSrCqqQ1BVY4PgjjvTUNmSf49LTrz/Ljk5ObRqwLROLurqyoEmE24mcUraiFe2nEBrFLZBOJQD58cIY9+bunk0KsadN2dkYpVThETSbJEOQSKRSCQSiUQikUgkEolEIpFIJBKJRCKRSCQSiUQikUgkEolEIpFIJBKJRCKRSCQSiUTSFAD8HxLJhgf+oqaqAAAAAElFTkSuQmCC">
          <a:extLst>
            <a:ext uri="{FF2B5EF4-FFF2-40B4-BE49-F238E27FC236}">
              <a16:creationId xmlns:a16="http://schemas.microsoft.com/office/drawing/2014/main" id="{892F4555-1CEC-48B2-94A0-9ED267C47A19}"/>
            </a:ext>
          </a:extLst>
        </xdr:cNvPr>
        <xdr:cNvSpPr>
          <a:spLocks noChangeAspect="1" noChangeArrowheads="1"/>
        </xdr:cNvSpPr>
      </xdr:nvSpPr>
      <xdr:spPr bwMode="auto">
        <a:xfrm>
          <a:off x="2867025" y="297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543064</xdr:colOff>
      <xdr:row>0</xdr:row>
      <xdr:rowOff>145573</xdr:rowOff>
    </xdr:from>
    <xdr:to>
      <xdr:col>13</xdr:col>
      <xdr:colOff>695325</xdr:colOff>
      <xdr:row>5</xdr:row>
      <xdr:rowOff>89111</xdr:rowOff>
    </xdr:to>
    <xdr:pic>
      <xdr:nvPicPr>
        <xdr:cNvPr id="10" name="Imagen 9">
          <a:extLst>
            <a:ext uri="{FF2B5EF4-FFF2-40B4-BE49-F238E27FC236}">
              <a16:creationId xmlns:a16="http://schemas.microsoft.com/office/drawing/2014/main" id="{4D8835A3-7140-4B9D-8CE1-E4E44686EC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9764" y="145573"/>
          <a:ext cx="1676261" cy="896038"/>
        </a:xfrm>
        <a:prstGeom prst="rect">
          <a:avLst/>
        </a:prstGeom>
      </xdr:spPr>
    </xdr:pic>
    <xdr:clientData/>
  </xdr:twoCellAnchor>
  <xdr:twoCellAnchor editAs="oneCell">
    <xdr:from>
      <xdr:col>1</xdr:col>
      <xdr:colOff>28575</xdr:colOff>
      <xdr:row>1</xdr:row>
      <xdr:rowOff>95194</xdr:rowOff>
    </xdr:from>
    <xdr:to>
      <xdr:col>4</xdr:col>
      <xdr:colOff>152400</xdr:colOff>
      <xdr:row>4</xdr:row>
      <xdr:rowOff>142875</xdr:rowOff>
    </xdr:to>
    <xdr:pic>
      <xdr:nvPicPr>
        <xdr:cNvPr id="11" name="Picture 1">
          <a:extLst>
            <a:ext uri="{FF2B5EF4-FFF2-40B4-BE49-F238E27FC236}">
              <a16:creationId xmlns:a16="http://schemas.microsoft.com/office/drawing/2014/main" id="{858CDF2A-3092-4C89-9FAC-70EDDBD4A6A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20" t="40714" r="52131" b="-4285"/>
        <a:stretch/>
      </xdr:blipFill>
      <xdr:spPr bwMode="auto">
        <a:xfrm>
          <a:off x="295275" y="285694"/>
          <a:ext cx="2514600" cy="61918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132483</xdr:colOff>
      <xdr:row>0</xdr:row>
      <xdr:rowOff>0</xdr:rowOff>
    </xdr:from>
    <xdr:to>
      <xdr:col>9</xdr:col>
      <xdr:colOff>361082</xdr:colOff>
      <xdr:row>6</xdr:row>
      <xdr:rowOff>70948</xdr:rowOff>
    </xdr:to>
    <xdr:pic>
      <xdr:nvPicPr>
        <xdr:cNvPr id="12" name="Imagen 11">
          <a:extLst>
            <a:ext uri="{FF2B5EF4-FFF2-40B4-BE49-F238E27FC236}">
              <a16:creationId xmlns:a16="http://schemas.microsoft.com/office/drawing/2014/main" id="{006EFF34-D8DC-4D7B-AD04-20A6685E70EA}"/>
            </a:ext>
          </a:extLst>
        </xdr:cNvPr>
        <xdr:cNvPicPr/>
      </xdr:nvPicPr>
      <xdr:blipFill>
        <a:blip xmlns:r="http://schemas.openxmlformats.org/officeDocument/2006/relationships" r:embed="rId3"/>
        <a:stretch>
          <a:fillRect/>
        </a:stretch>
      </xdr:blipFill>
      <xdr:spPr>
        <a:xfrm>
          <a:off x="4209183" y="0"/>
          <a:ext cx="2514599" cy="1213948"/>
        </a:xfrm>
        <a:prstGeom prst="rect">
          <a:avLst/>
        </a:prstGeom>
      </xdr:spPr>
    </xdr:pic>
    <xdr:clientData/>
  </xdr:twoCellAnchor>
  <xdr:twoCellAnchor editAs="oneCell">
    <xdr:from>
      <xdr:col>5</xdr:col>
      <xdr:colOff>0</xdr:colOff>
      <xdr:row>18</xdr:row>
      <xdr:rowOff>0</xdr:rowOff>
    </xdr:from>
    <xdr:to>
      <xdr:col>5</xdr:col>
      <xdr:colOff>304800</xdr:colOff>
      <xdr:row>19</xdr:row>
      <xdr:rowOff>114300</xdr:rowOff>
    </xdr:to>
    <xdr:sp macro="" textlink="">
      <xdr:nvSpPr>
        <xdr:cNvPr id="2" name="AutoShape 1" descr="data:image/png;base64,iVBORw0KGgoAAAANSUhEUgAAAJUAAABECAYAAACIwHfFAAAAAXNSR0IArs4c6QAAIABJREFUeF7tfQd4m9X1/itZluVtee+9tx1nJ84iCSEkJCRAmAUKvzLKCNBBW0obKNDSUlZZoVBGIYMMAgkJGWQ5ceLYsR3vvW1JlmTLWtb8P+fIdpYTOzTpv/Dk4+HhQdb36ere9557znvecySw2+12XL2uzsBlnAHBVVBdxtm8+iiegaugugqEyz4DV0F12af06gOvguoqBi77DFwF1WWf0qsPvAqqqxi47DNwFVSXfUqvPvAqqK5i4LLPwHmg6tcZ8e6mU2jq1iAixANP3ZoHF2enC36w1WrD3uNt+PJQE0KDPHD7wmREBHpCIAD2nmhFh0yLZfnxkHpJLnnwxbUy1LeoMTMnHGGBHpd8/5W84WSdHDVtakxICkRihPRKftT3ejZR2oZBMxo6VKhpVaGpZwADRgu8XJ0RHeiOpEgpEiP94SZx/l7Pv9hN54FKodJixZpdKKtTwMfPFcdfvwmBUjcILvCU+s4+3PeXPSir70V6vB9e/3k+MuMCoB4YxO1rdkKuG8Rzd03CNXmRcHURjfsLdCi0+OVbh3C8XoEnbsrGrXMTIfW8dGCO+wMv4Y0d8gG8/XUlNh9owKr8ODx+Sy68PVwu4QlX5q2GQQsKK7rw+Z46RAW548aZ8fDxdoWy34B+vQkWmx3OIiG8JM7wdhdDqzfhm8IWlLWqcfOseCyeFntZBnYeqHpVA7h+zS4U1cghcnPG6/dMwj2L0iEWjW6tdha34+4Xd0GmNWFSvB/eemQWsuIDoTOYseK3X6FbY+TXpmaEQnwRi3fut1Go9fjNu4ewr7wLv1w1AbfMTYLP/8DC0ThlKh3e2nYKWw404s55iXhoRTbcXS//jh/vCveodNiwrw5anQnLZsaiX2+Bu6sIMcFebImsNjv0RjOaO9UI9vOAn9QNQghgNFnQLtNAMTAIXw8XfF3YAsOgCatXToCP5/ffJOeBSqkawKI1u2AcMKJRZUBOlC92vrgEHq7i875jv3YQ976yFycaFHASChDoJcE/Hs5nUAkgQHWrEiaLDQlhPvBwE/ORON7LYrWhtacffVoTwgM84O/tCicn4Zi30307jrdgf0UXrsmNwJz0sEuykGN+AACz1YZupQ7KfiOCfFwR7OcOofASvtx4PmQc71FpDPj2SDMa2/qxYlEyBDY7vNycUV6noGQJ2ns06OkzID3WFxKxiMfYJh/A/MnRsNnseH9zGWKjpLh1fgrsNjs6erXQG02oaepFnWwAvybXRzz+02V4yBcElbPFAqNNCJnWiM+fnIup6aEQnbOoVa1KLPrNNqRGSOHs4ozefj1ef3AmsuMD+b00cMpWOxGaLjDnNrud/yQYBXH0N/INaL3O/Tvlwelv9PqZt5otVvxrVzU2Hm3C7bMTsWJ6HDwuYEXofnrOuc+40HqOpN4FjvsuNDa6f/jZ9OWEl7KbxgATPZe+Y1lDL77e34CV8xJ4s5msVhw51QFvdwn8PV2hNpixfl8dZqUFw9lJCImbM4ICPFFU3YMb8+PRo9Kiqa0f/j4StMl0ONWpxqMrspAWIYVMpUePUodjpzqRECPFNRNiIBKNvaHHBJWL1YonbpqAe17Zh8WTY/De6tlwP8OpI4vw9AcF2FzYgseuTcWRhl60yjR4YwhUZLm6lXqYLTYE+7mxs28wmtGjNsDHg6yeAI3d/ahv7YW7mxgp0X6ICPCCROw4ZmnRyC/TGszw9XTh44UWX2c0o10+gLpWFQxmC2JDfRAfJmUfQT1gRI9ajw0H67G7rBNLJsdgYU4Ef16AtyuDi55BvkenQouaNhXUWgPC/D2RGOmLQB/XkWPeZLaiV2PgcbpLROhSatHU2Q8/bwnSY/xhtdqh0Zvg5S6Gl5vLCLBpXlQDg2jq6kNzVx+ETkLEh/sgOsgLPh4Stujf96JjjCxkUVUXzCYr0mICMGi2oPBUJzISA3CiVgGJswiuIiGk3q74bFcNQvzckJ8dCrvAjuoWNRKjfDEpJQTf7G+E1FeCpo5+iCVCqPVm3L80EweL22AxW3DbonSeo+LqHsiUety3PHPcFv+ClopA9clvrsV1z3wNV1cx1v3iGsSF+4yYeXL+pj/+BYICPPDWAzPxwsaTaOxS482H8tlS0aSv+agQ7So91tw1CVHBXqhp7sUf15VgYmIgSurlaO3V8VEyaLFCaLXjiRXZWDIlhp1e2o2ff1eHQxVduHN2IqakhbCj+ebWcnx1ohUGs5WtgU1vwjUTIvF/SzJA0eLGw4041dGHXu0gH8f+7i5ID/fG3QtTkJccDEWfHp/trcX2423QmCz8fawWG/w9Jbh7fgqWTo1mALf1aPDPb6qgNgzCReSEoloFLHYbFk+Oxm2z4lFcp8Ce0nZcNzEKCydGswNMPsqhU134cHslajr74EQW0m6HzWpHSpgP7l2YjOkZYReNpi8EOIqyGzv7sf9kB6JDvJAZ68dH1ea9DThe3YPZkyMgEjvD280ZJoMZQX7uvIGMJiuDpFeth0ZrgrenGBFBXhAKndhv6uzVorGrD7mJQYgN88HLHxfhlmsSERchRWevDpGBHig81QWDyYSZ2ZEIC/Qcc09cEFRiiwXbXrgBXxxswG/fPYJHV+bgqVW5I2j96JtKPPXxcdw7JwGPLc/CLz4oPAtUZKEe/Ps+NCm0WPv4bCSGS1HbosRP3zgAmcqAIB8Jbs6PQ05CAIrr5HhvVw0C3cX4y/0zOEynM/7tryuwo6gFj16fjrkTovDtiVa8sLEUQd4S3D43Ac5OTvjiYD1bnp/fkIVgH1c0dfdhR3EbCmoVmJkajOlJgez3pET7w9PdBa9tKcUn++qQHOaDm/LjER3siWPVMqw/2ABnZyc8fXMurpsUhZZuDV7ZUoavjrfAx02MyYmBmJ4ShNQYP0QFemLr0WZsK2zGqvwE3DwrAQKhAAWV3XhjSymaujSYlxuO+XmRbKl3FbViz8lOxIV4YfWKbMzNjrigOzDailltNrR0aXD4ZAe8vSTISvCH3mBGVZMSJTVyzJsUCWeRAE50RAmFaGnvQ2mzErFh3shPD0GA1B30DPZF6DgWCqDsM6Coshs17X2Ii/RGRmwAylpVsBgtSAj2xr6SdhhNNjx7/xSoBoxQKXWob1djUkYY4segUC7qU+38y3L0qAyYu3oTslND8M7PZyLU3wM0vllPbEarSottzy5CmNQdj68t4AUdtlQ0mQ+9+p0DVI/NQkK4FK0datz9+gGUN6vw+gPTcW1eJHy9JFBrB/HCuhKs316JN5+Yi0XTYtiPemd7BTvdj16fgbm5kVjz7yJ8eqABv1qZjdvnJHI02a4YgHHQgrAAT+ZgBs1WfLynGpuONmPVrETcODWGjz2RyAnFdTKs+ewE3/fQ4nRMTQnmTULH7PoDdfh4Xx2unRCJny9Nh95owatfnsL6ww1YOS0OP78+HUFSVz6ezWYbPvuujgF3y8x4BlWfbhBvbi7FtiPNuG1BCm6bm8jHKR3jdIx8srcO6w424MbpsXh8WSb8fdzG3PH0BvJLO+UDOFTWyZFcQoQPyurlMBrMUPQZkRLjCzpyPdxcoOjXw2C2IS8pkL+jq4szj4HuI7eOMEXPowOYrCoBa8BgJmcDBeVd0JksSIiQQtmrQ5/WCJsV8PR2RUyEDybFB/BxfqJWhjm5kYgO9b7g+C8Kqh0vLWcf4OkPjmDT/ga8+nA+ls2IQ0F5J+54dT9mJAbi7cdnw2q24tH3CtA8Fqg6HaCi969dPRdJEb4jvshLn53Aa+tK8PrqOVg6I3ZUUH2+vxYvfVGKhBBvLJkSjcQwH0QGeCLU352jG7oIzB/uqsSGI024Y04SVp7hqP95XTE+3FvLlmhhbgTEI86nAE0yDT7aWwupxBm/WzUBQb7u+PvWMhTVy/HIkgysmBE3EqiQb/jp3hp8dbwVt+TH46b8BJyok+Gl9cWw24Df3ZaHyakhI5NOAUdJvQL0+RrtIP5492RMOePvF0OXXKXDoZMdEAqFyE4KRG2rCmUNCgT5uMHP0wUiZyFkaj3sQiESIn0R7u+OIKnbWf4PgU6u0kPVbyBDhthw6ch80WeT/9il0EJrNOFgRTdchUJ4uYoghBBVrWosmh4DkQBIivZFRYMCFfUKLJmbCN8L8IYXBdX2F5fBy90Fu0vacNMz2/HTGzKx5s6JeOSNQ9h4rBmbnl6Aubnh0GiMeOQSQJUc4oVn7piMsIDTLPlL/z6B1zaexOuPz8bS6aODqnfAiH/urMR35V1QaYwM+LRIXyyaFIU52eE8mRYGVRU2HmnC7XOTcNMQqMhiPPluAT7YW4tIf3f4e7jwrh0+Esi3o/A7Mdgbv74lFzGh3vjb5lK0KQbw+A2ZmJkZNhLFnQuqG2fEY/2hBry6tYyt71PLss6zRK2yAfx1XTFHX8/dPw3zJ0SOaan6tIM4XtWNPs0gJqUGo61bg+9K2mEDkBQlZT+1ulnJ1j4vLYT/6zEKQ06c4aHSdlQ29kLq6YKV1yTzup57EbiaezRobO+DTKGBk7MT3FzE6BswIj3OHz5eEkQEeqCgtANqoxm3zEka9TtcFFRfv7iMWWya2Ptf249ehRYPL03DazuqIXESYOuzi5mjUap04wbVT14/gEmx/njy5lwE+7qPDOo0qOZg6fTRjz9nsRO6lDreqeVNvWiRa1HRooKdLOWKLFw/NRYuIiGDiizVuaB64p0CfHawAfOzw5Aa5uPwM0biYAGDJtzPnQFEITSBqlulxePLsjA1NWSE1hgNVJsPN+KVrWWYnRWGXyzPYpLxzIv4IQLV8cohUOVdHFRkcWtalSivV3DERiF+aa0cvf0G5CYFwcdbAuOglZ3t1Chftux0LEeHnX0sUTCj1hhxsLQNWr0FYpEA4aE+mJQcdB5FNHzcKjVGdMk1KKjoZv8r2FsCP6kHGjrUHMHm54Rh2+FGxIX6ID8n/DxgjQtUFJ299VUFnl97BCER3mhV6PDXeybjrgWpbGZ7LxFUE2MD8NTNOZcMKhcXEfso5JgT1UD+wNYjTVj75SmsnBWHh5dnw99LMgSqZtwxNxErZ8SN7N7XN5fivV3VWDIpCnfMTeKdffZFaQwneLqJmasZL6jo+DvVrMBLnxVjwGDBM3dOxPT00JFH05hpgV74/AREQgH+cNdk5CYGXtRSEW1SWNGNmBAveHqIse1QIzrlWvaXyIq2yrWICvJCSrQvs+Wf761FQ5cGk1KCMTE5iKNDugZNVtS09KK+VYXYUCl8vMRopnsDPTmaH40fpPvIT61uU2FXURtSI32g0ZpR10bP8EZ2YiBHsN+VdGDxjBgex5nXuEBFN5ysl+Nnr+1HWYsKQV4u2PXCUiRF+jKSLxlUMf546pZLs1RzciJwpLIbtR19yM8I5YQoOWQf7a7Bnz85jhvz4zhCDfRxw7p9tXj7myosmRyNny5Mgbe7g0eqbFbidx8WQqkdxMNLMpgeoEQ3ZQa+K+9ETbsac7LCMCkpCO1y7fhANeSoE2f19pflTFcsnByNny1JR3KEw4mubVPh7a8qsK+8E7fMisejN2RdNMFO4ymplUOjM2FeXgSnWU41KkCpq4ggT1Be1MdTgpz4QKZedhe34cUNJehU6tkxz4gPwPTkICSHeqNTpWNmfUp8IGhT1isGkJcYCJVah7kTo5n6oee7DPGDZ4LDYLKgpE6B0uoe2K02CMkHdRLC29UZK+YmYvfxViZdV8xKvDioepUDWPDsN3C2WrDzLzeOJHFpNzyxtgD/2lSG1bdNwK9unTiSH1KodHj4ncNo6lLj7Z/PRk4CfVkbfvbKPjTKtfhg9WzO5Ld2qnDHK/sxKS6A83l0dA5ff/q0CG+sL8EbT8wdcdTf+uoUvj7WjNVLMzn6e++bSnyyuwZRId68y+jwOlbZA7VKh6duzmWmmCK9g2WdeOZfhRi02XnnRvi6csomIUyKLw414B9fVTALTZNLoOobGERxTQ8TqPScednhTLD+5YuTTHo+cWM2pqeFnnX8fby7Gl8ea8GtsxKwanYiA/xEbQ/+8eUplDQokBrrz5uOQEXHBhGtk5OC8MiyLGTF+l80rdPS3Y/jld2c7iLnmBx9shzdvTpUNvXy/8/MDufvWlonx5tbT2FDYTNMQgGEsMNNLEKAhwunt2gDEQ+3dEIEpiYFobBOjrsWpKBH1o85k2LYX6LoMiXW/7zjkKJF8seOlHagtaufOSri/9Jj/JCTFAhKrJMSZVpGOBJpkw9d50tfNAY8++8TENmt+MPd0zhnN3x9WdCEz7ZX4ok78pgsI8KPLopo3tlRyQvw0JIMPmuJrHtzaxl6+ox4dFkGwvw9IFdq8crWcuZBVsyKP0t1QAnRLw814oHlWZiSGsxhL3FURbUyLJ0czRN8qlWJrYebeNGUA0ZemBAfV8zODMP1U2IQGeTFzjslfD/5tho7TrRhwGjm1MN916VxREas++6Sduw52YGm7n4OrT1dxYgN8sKs7DDMzQ5HiK87k6SbDzcxR7NsWgySIylSdbDhgyYL9p3swPFaGWZlhmJGRhgvCC1AaaOCeamyJiXkGoq2BPy87Dh/LJwQyYC6WGJ9QGfCqQYFH+/TssJGUkz07FP1CrR292NyRggiQ7yZVO1QDGBPSQc+O9SI7yq6AFoTSj3ZwWOy2u2gVYoLcMfdsxKQEeMHd3cxdh9vw6ysMBTWyuHiLMTjK7JHzfPR0a1Q6bF1fx1SY/0QFuiFEH8PSFxETN/sPNrMWQiigS4IKrPZipqOPkY87bQz832UwGzu0jCXQX7HcEqLrBJFN2QuKTNO6RwaTDMtmtmG2BAv9r1oMRq7NXB3ETHfNQxKGgyFtOSEx4R4Q+rlwqCiUJkiIIrqiGW3WO2gjDyBgZK5vGB+bogN8ebwdnisZNI7ewdQ19HH/BGlaFKifPm/BIwBvYmjHHKeyT/zdHVmQNLOpt1PDjtNGKVE6LuF+LqdtbkoalT0GXhslLbx85KMAI4iKBp3S48G8j4HqIKlbhyp0eef+Z1Hc6raZQM4Ud2NuDAp0uP9RyJOymAUVfTwMTUzN5y/K1kSk8mKiuZe/OnzYmw53gqceYxxmbAdLgIB80y/WJbJnBXRKkdqZByUNMm1CPd1xav3T8OUtNN+4JljI2tbWitDSbUMN85Ngr/Ulf9Ma1zdokJxvQLX5EXw5qFrVOUnnbG0qKNl3ulvNOnn5khPJ39P/41D9nOew6+NkmQd7f7TSePTCWV6jcZA76cHkWWicZ6ZURtO5lJ0x0lfoeN9ZzqlNA56znBC2cnJEf2defFnjJK0Hp7Q0RLajr/BMcah6HK0zx8NUATgxg41Gjv6kJMUhNAhyoWAX9XYyyw/CRYDfU8Tp0StrN9Xy2myjoFBR/Z9+LIDzgIgLcwbjy3J4M3xwbe12FXeySkqJwFgsQFSZyc8uTwTT92Uc0FVglZvxsfbK7F4RiyiQk475mRR1+2pQUac/wg391+XE9OxOIQrXuzLLRmhhTlR04OGrn5YbDZYLHY2+fSlz0yIj7aol+s1+o5kqeiYJgeeIr4wf3fkxgfA1/vCTDqRk0QhkBUi3mk4uU6Oe3G1jEV1S/Ljz0pen6iVY/Xbh3CsRQn7sIpkaMPR9/F3d8bt0+OwMC8Cnb16vL+rGscaFKctGgEPQG6UL165fxqmpp+mTs6cD9oklY0KHKuV484FKSNjo8351aFG+HpLMCMrzKH4+G+UvVNYq2NlgIaPJLXWBIlIgOhgLzbznm7OcHNxviwAo53zysYSbD3WDL3ZCqvBgnsWpuKni9P4GP1vXCaTBTtPtOG1beUcRYrFQsxJD2FrER/lf8EhkAtAqgDyWfJSg/l9tJhd8gHUtKgQGeKFpCjfkfvpqN15vBW3vbgbOpHDWpPGw5EpELC7QfnGB+cloX/Qwg783pOd2FXaDkjO0EnZAYlQgMU5EfjT3ZPY7RntIlD/7r0C/PG+6fBmpYnjCKxtVaO2VYnZeZGOSPtKg4r8kn0n23GkWsZ5ui61DlqjFc5OAgR5uyJE6o6EMC/My4lgi+Lw1b6/PESjG8RvPyjExwfqoTFbAZ2Jo7cnbs5la/HfuGgxSS3x7GcnWOsvFjthyYRwPHdbHlJiR+en6DDvUgygrF7B4CF5DV0U9Z2skaG2RYVbr0s9S+FAvk5RjQyPk+y6VQk4OcHL2QlTE/wRHeKN7UVt8HEXs4PeqtIhNtATpbUKrCtswuC5+ig74CV2wuOLUnmuRpNHE4g37q7BnLxIhJ6hVqCN/MG2clw/I56T2FcUVM1d/Xh3RwV2Fbejuqsfg1ZycFiRN5TdZJUcAj1dkB3li1/dMgHT0snsX7racBgsDKoPCVQNI6B6cnkWVv9/ANUfPi/mwIRAtTQ3DGsuAiqTxQqiEkhyQ9oySpAPg6qkRobmjj7cvjjtrD1Bp5y8T49/7azCS+tL0Ge2ct5uWlIA7pqfzIn7+jY1ZqQEQ2ezItzfEz4SZzzy/hH06M7xv4asXIKfO353ay6uzYuC3zlJbzrqmjrUqGzoxQ1zT3NTZE1fW38C10+LR2KU9MqBirifv35Rgvd310A+MOg478mZIs/Q4eGSJJTJNIHVhpQgD/z1vukgkpPC1e97/VBBRUdLVYuSJS2T0kJGqlzISSfnneZzRvb5KRGyVlQts3Z7BQqqZejTmzkqnRTvz4qG+Znh6NMYobc6xJIUsNz31iH09BtYJnPuRf7VhCgpa9juvz4Dzs6n30PLRgzAb944hHd+u2DEtyOwrf26HHNyIpmPHNNSEY9zsrEXIVJXRAaSuGt8R9PXR5vx1D+PoF6hhY0AZLEi0NsVYT5uEAsFsAmA7j4DZL06hPi74ZEl6bh1diJC/DzG/RmjAe+HCirKzxGRSbObPyFiJBLtHxhEY2cfPNzFFywFIytHVER1mxrtSh0+3VPLPs6N+Qn42/3TsOtYC4qqenDN5CgcqurGy19VwEib+wJuhshmR3qEFC/dNRmzs8OYiR++iI65c81ObHlxyYibQqBat7cGWfEBSIvxHxtUnUodHv7HQSyZGIk7rkkel2qRPuSB1/bhs4Jm6GjwNjuC3Jxxy+wEzEwLhZuLCDbYOfVTWNaF3KRA3H1tKvsB/4nclr74DxVUxENRhEeJ7MlpIRw90kVKzsZ2NZJi/M/KQFzIklNqZ8exZuwv68RPFqYiM8YP2wua8NaGk7h5cQp61Fq8t6cecq2Jea7RLzs8xCL8dGY8Vs1KgLuHGBmxDh+PLOfqN/bhrSfmMx/X3K1BWowvDpd1IVAqYXXtmJaKQvNpT27GzxYk4+nbJjIgxrpI5jrrqa042dkHcqNgNOOGydH4/e0TeXDDBGB3rxZNXf1MhIYHeo5JDJIDTM4i3S92dlSHnHv910FlB+vEicqgyhMa24ij/nnxiKM+lk9F6oPiGhnfTwnaf22vglAkwG3zEtHS2Ye89FD4eTtIx4tdNN1kTchypcX4cZqooqGXtWphoZ6ICXZHYYMKHx1qZCn3aNaK2PhgLxe8dFsepO4S5r6WzHDUBBKonl17EC88OAc7jzZh7VeVePmRmejo1UEksGN6etiFQUUFBlSF0a3WY8ZTW3DfNUn45S0TRsRf9HBaVEo5nLu0/Vojpjy+GbUKLez0R70Zdy9Mxpq7JiPc3+OSSrUoDUFCMaquHTAMcuEDLZ6nRAypuxhpUb4I9nUbKd+6GKjofdWtKt5dZiImbXZm4ylvNbxZiElv6Ozj91B5GV0UlhMjf2Z6hat/u/rZESflqtFshafEmevnIvzcUdrSi+c2nER91/gcdQLViSFQxYV4Y8OeOpYHkwyInOPctBAEjFMtei7oiOciAKj6jSCSl+r+qFagpqsPZgcTfdYtQrsdiQGeOPb3FejTmWC2WhEX5jMCqt+vPYiXHpzDeb/Pv63FH+6figaZBiKbDTMyw88HlUZnxMHybjTLNHAVi2AYtOKvm0tx73wHqCivVlQnZ8eRxkMSivys8BEyjD6Zks/5T25BKVkqesFiRWaMP+6em4iFOeGID/MZs7BUazDheK0c+8o6WUqr1Jlgsllhttr5iKTUA2m9FuRGYOWMWCSE+7Bs5WKg8vNywT+2lmPjwQboBq08rptnJ+Cn16cjdCi5TY7oR99W44uDjdDozRxU3DYnEQ/ckDGSq6RFOlLVjS8ON6K4sZc5OMqxOdOYXMWYmBAAsYsTNh1rRatCy991TEvVR6DqYUtFC9PbZ3BkHgCH5CRSioihiHAsa3Xu32kDVDf3cuHD0aoe1ovtKW5DdbcGh2p60N1v5IBp+CJQpQR4oeL9W8/7KFrbx17bh3d/uYCfR+MMD/JkGYzUQ8RH93nHHxUSsBIg2IsTrSRfpajioaVpeGx5Ni9Kl1oPXzcXLpFq79bg/5ZmYnpGyAhQKL3x8BsH8OnBBmjNZGIdhFyIhwsWZIczs0xOe1asHyKD6Ng7v/qZ8ntPrz2C72p6WENOik7itugfqqohn0zgJESYjyseuDaVQ2jK3ZHpvxClQFbk9x8X4t1vqjAwaAFMVjywOA2/um0iooMcIbxcrccrm0/ivR1VXLYEq42DiGfumsy5O7LQ+8s68M72Suyv7IbGaHFMPG12Sm8JBKzpoqJOmcYI7aAFYifhmKCidAvxUWT9Z0+IGHGCaZNQ2kbsIkJatEMjdakXuQyslGhVQaE2IDHCB64SZ3bAP91Xi39/1wCZ3jRisQhUCf6eKHx9BXzOUYiSeOCu53ed56hTC4CkCG+W3ZwFKplah3v+tg/R/u549MYcLlU6UNqGx94pwC9vysG01GA8/m4BfnZdGnJiAziB/Pqmk4gM9sYzd05iqerwdaC8E7/+5xEUt6gcJpYn3QZ3F2e4i5xYXz03MwQTE4P4ucSunwkuKh16/qNjWH+4CSKJEybEByDK35OtVE+fHgW1csgGjExRTEsMxB/umIhZmWGsOriTJQV+AAAV2klEQVQgqDxd8MdPj+GdXTXoJ0tlsuDBRan41aoJbHEZVH16vLa1DO/uqoaSQGWx4ZHFaewP+nm5or5DzX+nAgyNycoLIbDbIRYKWXVKgCdRIx+cAgGzJ2InwZigIge7oqkXxMZPy6QWAQ7flchPUoAq+g2YPzH6UvHE79cTgVonQwXJiRnwYkxJD+XkOTUZoWT0ukMNwJC/TEvl7y7GL27Mwrz0EOQmOdh9+i4KtQ4vfngMrzwx9yxK4eNvKjEtI5TrJ88C1eHKLty0Zhf+/sB0rMyP5xwUNeCY9dQW/HJlNpfs/GVjCX4yL5ELDoh2OlbTw4WLL9w7lbP1wxfVm63bV8PFBEXNKujNNod/5Sjp4Al3dRYiwEOCa3PDce+CFGTFBYwco0SolTYo8O9vqyGROOGG6XGID5WyT0CA+/uWcmwubOZKXG+RE174yWTccQ1ppu1XDFRkub8qbMafN5TgRIuKZSZEj6RH+GByQiB8XMXQmyyo7lDjRGMvVARKgWBcoGIFR2cfy4apwYn/UEqJLGNRVTca2tW4d2nmJYOKHHXSPR2r7OaUD1nWWRmhSI7x431O6tl3t1fgF+8fAVycR0rHXJyEmBbnh1/emI1rpzhkLZz/a5CzFGbe0GvDr7/9xUksoGKUc0FVVCfDzc/twrN35OG2eUkMKnKS5/16K5dFSYROePqjQtw6J5H1RzQoItoy4/2xZGos3M7MJw35VgdPdeKbE+043qBAY48G/QYzzEPl8Ax9UEJTgDvy4/DUymwkhRNwHOc77XraGXT00WuDZhtbIjLnu0+28xHUqNIDg1Y8e+sEPLQsAxJnpysGKhrTa1vK8cb2CvSbLKxZyozwwRPLs3DDlBiWpdBYi2p78Oa2U9hZ1gW9xcZH/1g+FdEwHJQ0q7hYNHkox0d5U0oykxx42dzE8+b4Yiij6SVStaJRzsw6HdQmmwArZ8XD31vC008Bwl83leK1badYdEnrM2i1ws/dBc/dnIN7r0sfcWtoLGu3luLm+ckIlJ5OeVH0+9YXpbh+RhzLos6yVH0aAx576zA/9P5FaVzSTYnRv2w6id/enIsFORF48O1D7BddPymKnVPS0lD9HFmZ0bRClHCkTP3Rym5u5FHX2Y+yFiXXA+pMVgdXYgMCXJzw+oMzsGRa7IgeiwRyp5qVqGxVoVulh1pnYvEaSWjpCCxtVnFVB/lGTyzNwOqV2Wzar9TxpzNauPbwg321nGfzdBbi/ygqXjWBZczDF/l16w/U44UNJWhW6MaVpqF7u3q1TCsQxTIhOYgfx9ottZ6rZuhEyEoIGLe1onuJ/6poVLDCk1QbVqGIC13JPyQrVtbYi4f+cZCjt2uzwngj7yjtgJuTE9asysXPlmU5jj4yIANGPPPPI/jT/dM5cTx8JLbK+nGotJNl1Nx26tyE8ncn2/HK5jIEeTnEZ/XdGnT36/GTuYm4e2EaNhxuxFcHGhAX6sWgotL1e+cnc3plNJ3zuTNA3BQRc9uL27DjZAcfX46D34RXH5iJnyxIZlkvCei2FjRhy9FmPkoowqK+BPSv4xS1MwfGoKQK5etS8eRNudx34T8F1atbqECiBkoam8WGRxen4ZnbJ0KpMWDNJ0X47HATH33xAe54ankW7pqfcl6fgR1FrXj6g0KUt6ogdhVhac7Fc3/0NUhtSqw6SXQmpoacVtbqTDhR3cNVMTfMcrgl47koYKKiUOoC06kYcJwKYhGumRjFokbiqQhUv6BC4B4Nrs+OwPKZsfj5e0e48GNZdgQ+/P1Cx6lhtaHgVCfalXp2jehEGAY9MfYk0yGtl0goHJ2nItE9FUdSJEJVGV1KPVd1pEf78TG0r6gddd1qOAmFXKKeEXOa0Dzzy7Iy0Wxl83+u8qC8QYH7Xt+Pkja1g3YYtOCle6bgvkWpPODXN5XiTZIoDwzyODxcRFwq5Osu4cmmJl5N8gFoyVk2WfDQdan4xThAtebTY3j7Io46KUtf3liC9/fUOhxxBlU6nrk9D719evzxkyKsO9LMoEoIcGdn9s75pC86mxTefrwVT394FKda1eMGFR3tdW1qVsGSpQoY8qvIP6UonIKEvJQgRAdfuDr4XLDR/FNLp30n2jgQknpLsHhqDJda8bSbrDha2YVvSzow0G/EqmsS8fynJyCRiPDAglQsnBHDxyRRLe9uO8VaKiq+GL7o+eu+rWFJzuR0RwHtmIz6eHbEhd5DkVRlkxJxYd4I9fM4qx0NlYLf/fJeHKyXwcSsuwV/vtcBKuKBVj2/C8fbVOzohni7Yn5OGKYmBCJU6s6povLmXqzdVY36Xi2H/Q8tGh+oXvjsON7aWQ0VUQFmK+6ak4Df3JrHvhxdxPCv+fQ4PjvcCDMlXKmmcMhS0TH+3KfH8dH+BthFTvBxccL91yThyZU5XNE8fBGXs+FgI55fX4xGmYbpgPFYKrq/tUfDBafUsyElym8kwiLKobCqm49D6ko4XiUHWSu6t7RezgqIfs0gFk+JYemKx5Amij6XnHBVv56IGqzbU8tqhjsWp/GGJkK4sLwTbXItlsyMG2k+R2Brk2lwsLQD+VlhXJByRUFFfgV1bdl0oAGTU4O5ipiAxWkMs5W7o1BZUR0lnAndejPeeGgm7pifjMpmOR58uwDlHX2A2YbFEyPw3J2TkBkbwJQC7Q6q96OjqFKmGTeo/L1d8NbWMrz6VQXa+owchebF+GH18izMyQrnJC4VM/x140kcrJUBZOLN1hFKgY77v31xEv/YUcVZfzp/J8f749EbMpGfHsoWlvyWqhYVPthVjW3FbRgwOSz1WI76MCCpkLOkTgbKU1D3weGWlmStiGeqau5lFWtqjP+486QERLKyB062o6S8BxmhUmSkBCEj00EVnHvpDCaQ3GZCSjCDt0M2gF0FTZg3JYpL5ocvSk3tPdHG60mtCoZPoytiqQhQVIv2wvoSlLcouWhgWlIQs97U64nY+KM1MlR19cNIvITVhiBXMYNq8ZRoFFZ24tG1R1HZreFFXTYlGo8szURimDeb4lb5AN7fWc0thVTk95it47JUwVJXbC9swvNUft6iZhaZ9IszU4Iwm5u6CVBUp8Ch6h4odENk4BmgogXecKAeL28qZTaa7qdeUDlRUsxJC+WaO63RzBmHgxU9UFEQMUQ7jBdUZFmIqKRuLgSqyGBHlM0OO6VyqnuYyaYSrfBAD7YwNN/9WhP34aK5Hi0pT1HggZI21DWpEO/viehwKdIzgk9zTVSka7BA4uLELg6Ng4IiqtihnlXEL87MixiJBJmz6tPjm6PNrE6gAtPh64qAqrROhiffP4KCGjkGyackU2SyQiASsKUyD9pgp9eJSbfb4Gazs+zlyZtykBjuw/2S7n1lH442KvnWIE8xpqcEIznUhy1BZZsax+vk6DWYYSf5xuD4fCpSflL93W8+OIovT7TDxuVMjuIAT6JD7I46N5ppm5OAqY8zLRU5t5UtSvx9Sxk2FjRBy/IROjvscHemymZn7gdFwBp+BoFhPIz6mdaCIjbKAwqEwKzsCHbMSb9Ookey0pRhoO9NenJXFyeU1MnRItMiKcIH/l6uTBecq9ykI7m4qgeU/po/NYYdaroIHCSdIaa8rkXFigSqaKK2S1o99XKQcVkY1Ui6u7sw6EhASE7+4fIOtCu0rF45s3XmFQFVcW0Pfv1BIU62qKDWmxzsMictua/hSEqDXpaKhFzk+PRteZiYEsz+Eu28Zz8qZDZdphnkGkI6293oeLFY4ersBD8fCeR9Rmgo3WK24kFy1G+ZwBHr0/88ik++q8eA2QLozNxM7YlVJCf24OTva5tKsfbbavRojCPMNzG5NM3Uy4rSLCTrkGscjD2laX5/5yTuO0oMN9XZvf11OQpqZOgnZ374GnoGJa4pvUGVxBqDifteXZ8bjufvyENqnIMqGOsiIvRoRRcmJQdzbq3wVDd2FDQhPsILU9LD0KLQcjPY2BBPBhttUKEdXMJGwVVylB+DhZrv0oLTHJJvNThoQbC/w7+laiMqdVNrjcw3llTJ0KbQYuHECGQlBrE/TK29Kaqra1aivq0P3t4uuP+GLKj69NhW0IDpORFIjzo7fXRFQEUsMPUx2ni4CUfLO6E0mDhKo0IEwpREJISn2AmeLs6YmhrESJ+YFDTiP9DuJhXkP3dWcTK510CZckfC1k3khCmpQUiOlOJAURtalOSo23ETJYaXZEDq4YKXN5SARIKkHCCFxF2LUvGTJRmsZqDQuKpZiQ++rcb+0k700bMpGSwU8r1zs8Lh6yFGQVknH7MEttvnJeHBG7NGEsoE+qNV3fh8fz2KauVMd5DqgXqbUkJ5Xm4EogI9sONIM0tQBC5OyM8IwerlmUiIvHDhw5lAIzVGaY0MbV0aTM8NB0XLm76rR2K4N5dv+Urd2KlXqQ0cCHl5uPCcURMOIk+9PESQ9w9ieloIH52UcqOiT0puU8BBXB8JAAm4bu5i7u3QLdeyisOgN3HNIVm/vOQguIiF+HRHFQK8XHmuqPvP4dIOJnZIl37udUVANfwhRObVdfahvrMfde0qtPdqmdsK9nFDYoQvEkK9kRIpHXHgzx0cpReI+Kzv7ueIkIjNyEBPpEU6ilnJ9yD5LBGslBCm/p80adS7gPQ9dFRSDwCSt1DrweGIiSaZytorW6hpvQb9+kE299TvKj2SyswdJVZU3UxHIuUlyR88s+03HUPUzbe6Xc3gIz+RcmnxId5cwEFOe227Gv26QebWAr0l3E2QPme8Fx15lKKx2MGdXU7Wyjl/R0EChfDpMb5o6uyDXG1AZrQfypqV3KuL5opArtAMIj8tmDcRlarbIGCmvqJJiYoWJWwmKwNxRm44ZudG8KalRP7+U91IDvZCUrQftIZBZvrFIhEiAxztsqlRyPHaHtxzXToT5P9VUA1/GPEvpL02MINu5yOOWmgTYTZW5Qw5jMSlUKRBjvRw62bHs4f6DY53lc55Hzm59GyL1QqRkxOTt5eqPCWAUvQzPD7Sel3qMy40fNosdISW1PQgghbUxw37itugHqDenS7oVOnx0NJ05rCo2kYgcmLZN6s4rHZ09eqQHC3FgZJ2TMkIYX5x1YJkBt3fvijFXJIKOwkR4u/OzUACpa4ob1RhakYId3c5dLITx+tkcLbb4evtjpvnJXIz4C921+KeFZm8wUe7rqil+p5rffW2M2aA/CKyRnUtSsSF+7IDTqK9bUeaUFarxKurZ3Fin/xu6slZ2ajkBmlEumt1Zri5itjCzcgJR0FpJ2ZPCGdr89q6YkhcRVg0OZpdEtJDpcT4Y0paMFvc2vY+rPumBvExUnSrdKxaoTTNuu1VWLU4lfsqXOj6UYGKFqCnVwdqcuHp4cI7b7wk4VhIpmOMoi4KN8jk0/FLhpJsJUVn/0Gp4lgfzUl00qk3d/YhNkyK8GBPrg98+dMTyI3zR2vPAG69NgkZCQEwGC0cZOw+2gKD3oK5kyKY6PTyEA9ZUyH7lZXNChws7Ybdasfy2bEID/LBgMFRTU337ylpw5T4ILaCeRkhCPLzwCdfVmD5vARMGCp0/dGDihzbpk41vjrYhKoGJTKSA7A0P457rBONMdwzYXgihivD6XWSnRDxyRqmIXnOmSCh93x7vJWLYikvmRolRVZ8EEuQKTT38XJhv4m7rQzdONzI/3KBjXw4KtWiCmbq+EKa/hMV3fzdqM+Bl7sz9+ykBrUpsQHcZ51SMqSlIgsjV9GvOZjh4Sbh/Ki/rzsHRiarjfmpfo2ROyunhHsjKymYG8JZTTYEB3jAaDZj3Xd1yM8MQ34WCQgvvg9+NJaKFrysRoa5EyKQHO3HURcBjSafrBX5TRTau4hEHErT7udWOzY76tqUXGdHVoBabVNkxO8l/b1AwOH45n11fMxMzwnDEWrZYxdgUkoQ0wzkR5FfRc8lB52avpIchPwaUliO1ellTFN1xhvq2/uwaW8d8tIc7bdJwUCtq+kzqJ0ANZYVWoGWDg0eWpXN46AfD6CNQRaI+naSll7ZZ4TASYAulY6VEbfMTeTGuCFeEnx7rA0xIZ64d0kGd0Ju61EjKyEIOUNivbHG+6MAFU3Yn9cXc6n4/NyIkTIyep3IuXa5hlsj2e0CztFRKE0/eUJNUemHB6gfFDH99AsKOqOJ2xC5uYoRR+0MPVwYeBv31HKmPyMpEDKlDj5uLlwM4Sd1xYDOjDZ5PyRiIbw9JPz5ZB0UKgP3ME+J8buswCIFx/ajTVxgQURkTKgXR58kPaaAiH4B7UBZN5ZMj0ZDq4q/FyWpNx2qR/6kSERKPXCsvBvSQFcurCip6mGaYmJaGMrqZOxbUeRN0WtRtRzP3T+FN8p4rx8FqMgKfbyjigViJLwfrnohPmnDwQbuJz4zPRif7qyCq9gZHXIdgnwlmD8xHP4+Hmjv7ue+oKRXot87JI0Y9dRcMDEKk1OCmef5fHcNth5qhHJgEFGhXrh3USrcxEKQxop6dtFFZUzUk0urG+TuvzsLWyFXGvCH/5t62X+6jcZ0qqEXG3bXYvnsOCaW4yJ8OCNAtA1pxgO8JQy05fkJ2LKvnmmSnCR/FFXKERToAZXOyJ39atvUzMxnxAeipaefq24q6xUID/XC0pnn81BjgetHASqySO9vO8Xk5vQsR9tCmvSGTjXa5BrmxCICvbDzaCPLPzr7DNDrBzEhIRARwd7okPUzByYSidDcreafI7HaBVzhS9JeOv62flfPJVuhAe7cjS+DftNQa2QGm9Iw4UFeDGr61S9ybhs7lBxRebpK8KcHZ4zK54y1OOP5O1ndfUVtnGKZnhsKvcnK5Gd4gCc0WiMMRiusFit0/SaWc0u8nFFXr0JkuCeCAzzZqhLrX9ui5nmraFbwMf/A8uzxfPyPm1I4XtHNfTujQr25qoYWnkw2ic1IJUBgKKjoAtXUhfl4oKN3ACq9AQkRvlBpBmE2W/jHkohV9/aUgCqzKW2UFRvAx9+WfXXszOekBOFgWQc8JNQNkH6eww6l2gC9wYKs5EBUtapwrFqODPrtmAETWrs1+PU9ky67pTp3NclCHa/sQmG1DNkJfizCa5XpMGiwQCqVINDLQbparaQysqBDaYCzUIDIQHcOVI6e6kEGycK/h2U6dyw/Cks1/KVIiEZiMvoBRarZI/bYYrZDptIysTnIrRbd0dU1AJ3JjPBQYuGlzPSr+gzwcHFiZ1tjMEPoLGLxIZGO3IawSemocwz14daOJpMZXq5ieLi7QKbQMncUFODOn0E6b3LYqc85NRuZkxM+rnYB39s0nHMjBSGVTQocqZRB0zeIwEBXBHNRioDVB5RBaFEY+GdXpqYHDfVvvfBPGl/quH5UoKIvT5NG0RupUi8mu/3PuPjzp9lBIZymFC51IX5M7//RgerHtDg/1O9yFVQ/1JX7Hx73VVD9Dy/OD3VoV0H1Q125/+FxXwXV//Di/FCHdhVUP9SV+x8e9/8D3O5E0Dt5magAAAAASUVORK5CYII=">
          <a:extLst>
            <a:ext uri="{FF2B5EF4-FFF2-40B4-BE49-F238E27FC236}">
              <a16:creationId xmlns:a16="http://schemas.microsoft.com/office/drawing/2014/main" id="{6737D181-808B-49F1-93C0-34B798581F24}"/>
            </a:ext>
          </a:extLst>
        </xdr:cNvPr>
        <xdr:cNvSpPr>
          <a:spLocks noChangeAspect="1" noChangeArrowheads="1"/>
        </xdr:cNvSpPr>
      </xdr:nvSpPr>
      <xdr:spPr bwMode="auto">
        <a:xfrm>
          <a:off x="3314700" y="429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18</xdr:row>
      <xdr:rowOff>0</xdr:rowOff>
    </xdr:from>
    <xdr:to>
      <xdr:col>5</xdr:col>
      <xdr:colOff>304800</xdr:colOff>
      <xdr:row>19</xdr:row>
      <xdr:rowOff>114300</xdr:rowOff>
    </xdr:to>
    <xdr:sp macro="" textlink="">
      <xdr:nvSpPr>
        <xdr:cNvPr id="3" name="AutoShape 2" descr="data:image/png;base64,iVBORw0KGgoAAAANSUhEUgAAAJUAAABECAYAAACIwHfFAAAAAXNSR0IArs4c6QAAIABJREFUeF7tfQd4m9X1/itZluVtee+9tx1nJ84iCSEkJCRAmAUKvzLKCNBBW0obKNDSUlZZoVBGIYMMAgkJGWQ5ceLYsR3vvW1JlmTLWtb8P+fIdpYTOzTpv/Dk4+HhQdb36ere9557znvecySw2+12XL2uzsBlnAHBVVBdxtm8+iiegaugugqEyz4DV0F12af06gOvguoqBi77DFwF1WWf0qsPvAqqqxi47DNwFVSXfUqvPvAqqK5i4LLPwHmg6tcZ8e6mU2jq1iAixANP3ZoHF2enC36w1WrD3uNt+PJQE0KDPHD7wmREBHpCIAD2nmhFh0yLZfnxkHpJLnnwxbUy1LeoMTMnHGGBHpd8/5W84WSdHDVtakxICkRihPRKftT3ejZR2oZBMxo6VKhpVaGpZwADRgu8XJ0RHeiOpEgpEiP94SZx/l7Pv9hN54FKodJixZpdKKtTwMfPFcdfvwmBUjcILvCU+s4+3PeXPSir70V6vB9e/3k+MuMCoB4YxO1rdkKuG8Rzd03CNXmRcHURjfsLdCi0+OVbh3C8XoEnbsrGrXMTIfW8dGCO+wMv4Y0d8gG8/XUlNh9owKr8ODx+Sy68PVwu4QlX5q2GQQsKK7rw+Z46RAW548aZ8fDxdoWy34B+vQkWmx3OIiG8JM7wdhdDqzfhm8IWlLWqcfOseCyeFntZBnYeqHpVA7h+zS4U1cghcnPG6/dMwj2L0iEWjW6tdha34+4Xd0GmNWFSvB/eemQWsuIDoTOYseK3X6FbY+TXpmaEQnwRi3fut1Go9fjNu4ewr7wLv1w1AbfMTYLP/8DC0ThlKh3e2nYKWw404s55iXhoRTbcXS//jh/vCveodNiwrw5anQnLZsaiX2+Bu6sIMcFebImsNjv0RjOaO9UI9vOAn9QNQghgNFnQLtNAMTAIXw8XfF3YAsOgCatXToCP5/ffJOeBSqkawKI1u2AcMKJRZUBOlC92vrgEHq7i875jv3YQ976yFycaFHASChDoJcE/Hs5nUAkgQHWrEiaLDQlhPvBwE/ORON7LYrWhtacffVoTwgM84O/tCicn4Zi30307jrdgf0UXrsmNwJz0sEuykGN+AACz1YZupQ7KfiOCfFwR7OcOofASvtx4PmQc71FpDPj2SDMa2/qxYlEyBDY7vNycUV6noGQJ2ns06OkzID3WFxKxiMfYJh/A/MnRsNnseH9zGWKjpLh1fgrsNjs6erXQG02oaepFnWwAvybXRzz+02V4yBcElbPFAqNNCJnWiM+fnIup6aEQnbOoVa1KLPrNNqRGSOHs4ozefj1ef3AmsuMD+b00cMpWOxGaLjDnNrud/yQYBXH0N/INaL3O/Tvlwelv9PqZt5otVvxrVzU2Hm3C7bMTsWJ6HDwuYEXofnrOuc+40HqOpN4FjvsuNDa6f/jZ9OWEl7KbxgATPZe+Y1lDL77e34CV8xJ4s5msVhw51QFvdwn8PV2hNpixfl8dZqUFw9lJCImbM4ICPFFU3YMb8+PRo9Kiqa0f/j4StMl0ONWpxqMrspAWIYVMpUePUodjpzqRECPFNRNiIBKNvaHHBJWL1YonbpqAe17Zh8WTY/De6tlwP8OpI4vw9AcF2FzYgseuTcWRhl60yjR4YwhUZLm6lXqYLTYE+7mxs28wmtGjNsDHg6yeAI3d/ahv7YW7mxgp0X6ICPCCROw4ZmnRyC/TGszw9XTh44UWX2c0o10+gLpWFQxmC2JDfRAfJmUfQT1gRI9ajw0H67G7rBNLJsdgYU4Ef16AtyuDi55BvkenQouaNhXUWgPC/D2RGOmLQB/XkWPeZLaiV2PgcbpLROhSatHU2Q8/bwnSY/xhtdqh0Zvg5S6Gl5vLCLBpXlQDg2jq6kNzVx+ETkLEh/sgOsgLPh4Stujf96JjjCxkUVUXzCYr0mICMGi2oPBUJzISA3CiVgGJswiuIiGk3q74bFcNQvzckJ8dCrvAjuoWNRKjfDEpJQTf7G+E1FeCpo5+iCVCqPVm3L80EweL22AxW3DbonSeo+LqHsiUety3PHPcFv+ClopA9clvrsV1z3wNV1cx1v3iGsSF+4yYeXL+pj/+BYICPPDWAzPxwsaTaOxS482H8tlS0aSv+agQ7So91tw1CVHBXqhp7sUf15VgYmIgSurlaO3V8VEyaLFCaLXjiRXZWDIlhp1e2o2ff1eHQxVduHN2IqakhbCj+ebWcnx1ohUGs5WtgU1vwjUTIvF/SzJA0eLGw4041dGHXu0gH8f+7i5ID/fG3QtTkJccDEWfHp/trcX2423QmCz8fawWG/w9Jbh7fgqWTo1mALf1aPDPb6qgNgzCReSEoloFLHYbFk+Oxm2z4lFcp8Ce0nZcNzEKCydGswNMPsqhU134cHslajr74EQW0m6HzWpHSpgP7l2YjOkZYReNpi8EOIqyGzv7sf9kB6JDvJAZ68dH1ea9DThe3YPZkyMgEjvD280ZJoMZQX7uvIGMJiuDpFeth0ZrgrenGBFBXhAKndhv6uzVorGrD7mJQYgN88HLHxfhlmsSERchRWevDpGBHig81QWDyYSZ2ZEIC/Qcc09cEFRiiwXbXrgBXxxswG/fPYJHV+bgqVW5I2j96JtKPPXxcdw7JwGPLc/CLz4oPAtUZKEe/Ps+NCm0WPv4bCSGS1HbosRP3zgAmcqAIB8Jbs6PQ05CAIrr5HhvVw0C3cX4y/0zOEynM/7tryuwo6gFj16fjrkTovDtiVa8sLEUQd4S3D43Ac5OTvjiYD1bnp/fkIVgH1c0dfdhR3EbCmoVmJkajOlJgez3pET7w9PdBa9tKcUn++qQHOaDm/LjER3siWPVMqw/2ABnZyc8fXMurpsUhZZuDV7ZUoavjrfAx02MyYmBmJ4ShNQYP0QFemLr0WZsK2zGqvwE3DwrAQKhAAWV3XhjSymaujSYlxuO+XmRbKl3FbViz8lOxIV4YfWKbMzNjrigOzDailltNrR0aXD4ZAe8vSTISvCH3mBGVZMSJTVyzJsUCWeRAE50RAmFaGnvQ2mzErFh3shPD0GA1B30DPZF6DgWCqDsM6Coshs17X2Ii/RGRmwAylpVsBgtSAj2xr6SdhhNNjx7/xSoBoxQKXWob1djUkYY4segUC7qU+38y3L0qAyYu3oTslND8M7PZyLU3wM0vllPbEarSottzy5CmNQdj68t4AUdtlQ0mQ+9+p0DVI/NQkK4FK0datz9+gGUN6vw+gPTcW1eJHy9JFBrB/HCuhKs316JN5+Yi0XTYtiPemd7BTvdj16fgbm5kVjz7yJ8eqABv1qZjdvnJHI02a4YgHHQgrAAT+ZgBs1WfLynGpuONmPVrETcODWGjz2RyAnFdTKs+ewE3/fQ4nRMTQnmTULH7PoDdfh4Xx2unRCJny9Nh95owatfnsL6ww1YOS0OP78+HUFSVz6ezWYbPvuujgF3y8x4BlWfbhBvbi7FtiPNuG1BCm6bm8jHKR3jdIx8srcO6w424MbpsXh8WSb8fdzG3PH0BvJLO+UDOFTWyZFcQoQPyurlMBrMUPQZkRLjCzpyPdxcoOjXw2C2IS8pkL+jq4szj4HuI7eOMEXPowOYrCoBa8BgJmcDBeVd0JksSIiQQtmrQ5/WCJsV8PR2RUyEDybFB/BxfqJWhjm5kYgO9b7g+C8Kqh0vLWcf4OkPjmDT/ga8+nA+ls2IQ0F5J+54dT9mJAbi7cdnw2q24tH3CtA8Fqg6HaCi969dPRdJEb4jvshLn53Aa+tK8PrqOVg6I3ZUUH2+vxYvfVGKhBBvLJkSjcQwH0QGeCLU352jG7oIzB/uqsSGI024Y04SVp7hqP95XTE+3FvLlmhhbgTEI86nAE0yDT7aWwupxBm/WzUBQb7u+PvWMhTVy/HIkgysmBE3EqiQb/jp3hp8dbwVt+TH46b8BJyok+Gl9cWw24Df3ZaHyakhI5NOAUdJvQL0+RrtIP5492RMOePvF0OXXKXDoZMdEAqFyE4KRG2rCmUNCgT5uMHP0wUiZyFkaj3sQiESIn0R7u+OIKnbWf4PgU6u0kPVbyBDhthw6ch80WeT/9il0EJrNOFgRTdchUJ4uYoghBBVrWosmh4DkQBIivZFRYMCFfUKLJmbCN8L8IYXBdX2F5fBy90Fu0vacNMz2/HTGzKx5s6JeOSNQ9h4rBmbnl6Aubnh0GiMeOQSQJUc4oVn7piMsIDTLPlL/z6B1zaexOuPz8bS6aODqnfAiH/urMR35V1QaYwM+LRIXyyaFIU52eE8mRYGVRU2HmnC7XOTcNMQqMhiPPluAT7YW4tIf3f4e7jwrh0+Esi3o/A7Mdgbv74lFzGh3vjb5lK0KQbw+A2ZmJkZNhLFnQuqG2fEY/2hBry6tYyt71PLss6zRK2yAfx1XTFHX8/dPw3zJ0SOaan6tIM4XtWNPs0gJqUGo61bg+9K2mEDkBQlZT+1ulnJ1j4vLYT/6zEKQ06c4aHSdlQ29kLq6YKV1yTzup57EbiaezRobO+DTKGBk7MT3FzE6BswIj3OHz5eEkQEeqCgtANqoxm3zEka9TtcFFRfv7iMWWya2Ptf249ehRYPL03DazuqIXESYOuzi5mjUap04wbVT14/gEmx/njy5lwE+7qPDOo0qOZg6fTRjz9nsRO6lDreqeVNvWiRa1HRooKdLOWKLFw/NRYuIiGDiizVuaB64p0CfHawAfOzw5Aa5uPwM0biYAGDJtzPnQFEITSBqlulxePLsjA1NWSE1hgNVJsPN+KVrWWYnRWGXyzPYpLxzIv4IQLV8cohUOVdHFRkcWtalSivV3DERiF+aa0cvf0G5CYFwcdbAuOglZ3t1Chftux0LEeHnX0sUTCj1hhxsLQNWr0FYpEA4aE+mJQcdB5FNHzcKjVGdMk1KKjoZv8r2FsCP6kHGjrUHMHm54Rh2+FGxIX6ID8n/DxgjQtUFJ299VUFnl97BCER3mhV6PDXeybjrgWpbGZ7LxFUE2MD8NTNOZcMKhcXEfso5JgT1UD+wNYjTVj75SmsnBWHh5dnw99LMgSqZtwxNxErZ8SN7N7XN5fivV3VWDIpCnfMTeKdffZFaQwneLqJmasZL6jo+DvVrMBLnxVjwGDBM3dOxPT00JFH05hpgV74/AREQgH+cNdk5CYGXtRSEW1SWNGNmBAveHqIse1QIzrlWvaXyIq2yrWICvJCSrQvs+Wf761FQ5cGk1KCMTE5iKNDugZNVtS09KK+VYXYUCl8vMRopnsDPTmaH40fpPvIT61uU2FXURtSI32g0ZpR10bP8EZ2YiBHsN+VdGDxjBgex5nXuEBFN5ysl+Nnr+1HWYsKQV4u2PXCUiRF+jKSLxlUMf546pZLs1RzciJwpLIbtR19yM8I5YQoOWQf7a7Bnz85jhvz4zhCDfRxw7p9tXj7myosmRyNny5Mgbe7g0eqbFbidx8WQqkdxMNLMpgeoEQ3ZQa+K+9ETbsac7LCMCkpCO1y7fhANeSoE2f19pflTFcsnByNny1JR3KEw4mubVPh7a8qsK+8E7fMisejN2RdNMFO4ymplUOjM2FeXgSnWU41KkCpq4ggT1Be1MdTgpz4QKZedhe34cUNJehU6tkxz4gPwPTkICSHeqNTpWNmfUp8IGhT1isGkJcYCJVah7kTo5n6oee7DPGDZ4LDYLKgpE6B0uoe2K02CMkHdRLC29UZK+YmYvfxViZdV8xKvDioepUDWPDsN3C2WrDzLzeOJHFpNzyxtgD/2lSG1bdNwK9unTiSH1KodHj4ncNo6lLj7Z/PRk4CfVkbfvbKPjTKtfhg9WzO5Ld2qnDHK/sxKS6A83l0dA5ff/q0CG+sL8EbT8wdcdTf+uoUvj7WjNVLMzn6e++bSnyyuwZRId68y+jwOlbZA7VKh6duzmWmmCK9g2WdeOZfhRi02XnnRvi6csomIUyKLw414B9fVTALTZNLoOobGERxTQ8TqPScednhTLD+5YuTTHo+cWM2pqeFnnX8fby7Gl8ea8GtsxKwanYiA/xEbQ/+8eUplDQokBrrz5uOQEXHBhGtk5OC8MiyLGTF+l80rdPS3Y/jld2c7iLnmBx9shzdvTpUNvXy/8/MDufvWlonx5tbT2FDYTNMQgGEsMNNLEKAhwunt2gDEQ+3dEIEpiYFobBOjrsWpKBH1o85k2LYX6LoMiXW/7zjkKJF8seOlHagtaufOSri/9Jj/JCTFAhKrJMSZVpGOBJpkw9d50tfNAY8++8TENmt+MPd0zhnN3x9WdCEz7ZX4ok78pgsI8KPLopo3tlRyQvw0JIMPmuJrHtzaxl6+ox4dFkGwvw9IFdq8crWcuZBVsyKP0t1QAnRLw814oHlWZiSGsxhL3FURbUyLJ0czRN8qlWJrYebeNGUA0ZemBAfV8zODMP1U2IQGeTFzjslfD/5tho7TrRhwGjm1MN916VxREas++6Sduw52YGm7n4OrT1dxYgN8sKs7DDMzQ5HiK87k6SbDzcxR7NsWgySIylSdbDhgyYL9p3swPFaGWZlhmJGRhgvCC1AaaOCeamyJiXkGoq2BPy87Dh/LJwQyYC6WGJ9QGfCqQYFH+/TssJGUkz07FP1CrR292NyRggiQ7yZVO1QDGBPSQc+O9SI7yq6AFoTSj3ZwWOy2u2gVYoLcMfdsxKQEeMHd3cxdh9vw6ysMBTWyuHiLMTjK7JHzfPR0a1Q6bF1fx1SY/0QFuiFEH8PSFxETN/sPNrMWQiigS4IKrPZipqOPkY87bQz832UwGzu0jCXQX7HcEqLrBJFN2QuKTNO6RwaTDMtmtmG2BAv9r1oMRq7NXB3ETHfNQxKGgyFtOSEx4R4Q+rlwqCiUJkiIIrqiGW3WO2gjDyBgZK5vGB+bogN8ebwdnisZNI7ewdQ19HH/BGlaFKifPm/BIwBvYmjHHKeyT/zdHVmQNLOpt1PDjtNGKVE6LuF+LqdtbkoalT0GXhslLbx85KMAI4iKBp3S48G8j4HqIKlbhyp0eef+Z1Hc6raZQM4Ud2NuDAp0uP9RyJOymAUVfTwMTUzN5y/K1kSk8mKiuZe/OnzYmw53gqceYxxmbAdLgIB80y/WJbJnBXRKkdqZByUNMm1CPd1xav3T8OUtNN+4JljI2tbWitDSbUMN85Ngr/Ulf9Ma1zdokJxvQLX5EXw5qFrVOUnnbG0qKNl3ulvNOnn5khPJ39P/41D9nOew6+NkmQd7f7TSePTCWV6jcZA76cHkWWicZ6ZURtO5lJ0x0lfoeN9ZzqlNA56znBC2cnJEf2defFnjJK0Hp7Q0RLajr/BMcah6HK0zx8NUATgxg41Gjv6kJMUhNAhyoWAX9XYyyw/CRYDfU8Tp0StrN9Xy2myjoFBR/Z9+LIDzgIgLcwbjy3J4M3xwbe12FXeySkqJwFgsQFSZyc8uTwTT92Uc0FVglZvxsfbK7F4RiyiQk475mRR1+2pQUac/wg391+XE9OxOIQrXuzLLRmhhTlR04OGrn5YbDZYLHY2+fSlz0yIj7aol+s1+o5kqeiYJgeeIr4wf3fkxgfA1/vCTDqRk0QhkBUi3mk4uU6Oe3G1jEV1S/Ljz0pen6iVY/Xbh3CsRQn7sIpkaMPR9/F3d8bt0+OwMC8Cnb16vL+rGscaFKctGgEPQG6UL165fxqmpp+mTs6cD9oklY0KHKuV484FKSNjo8351aFG+HpLMCMrzKH4+G+UvVNYq2NlgIaPJLXWBIlIgOhgLzbznm7OcHNxviwAo53zysYSbD3WDL3ZCqvBgnsWpuKni9P4GP1vXCaTBTtPtOG1beUcRYrFQsxJD2FrER/lf8EhkAtAqgDyWfJSg/l9tJhd8gHUtKgQGeKFpCjfkfvpqN15vBW3vbgbOpHDWpPGw5EpELC7QfnGB+cloX/Qwg783pOd2FXaDkjO0EnZAYlQgMU5EfjT3ZPY7RntIlD/7r0C/PG+6fBmpYnjCKxtVaO2VYnZeZGOSPtKg4r8kn0n23GkWsZ5ui61DlqjFc5OAgR5uyJE6o6EMC/My4lgi+Lw1b6/PESjG8RvPyjExwfqoTFbAZ2Jo7cnbs5la/HfuGgxSS3x7GcnWOsvFjthyYRwPHdbHlJiR+en6DDvUgygrF7B4CF5DV0U9Z2skaG2RYVbr0s9S+FAvk5RjQyPk+y6VQk4OcHL2QlTE/wRHeKN7UVt8HEXs4PeqtIhNtATpbUKrCtswuC5+ig74CV2wuOLUnmuRpNHE4g37q7BnLxIhJ6hVqCN/MG2clw/I56T2FcUVM1d/Xh3RwV2Fbejuqsfg1ZycFiRN5TdZJUcAj1dkB3li1/dMgHT0snsX7racBgsDKoPCVQNI6B6cnkWVv9/ANUfPi/mwIRAtTQ3DGsuAiqTxQqiEkhyQ9oySpAPg6qkRobmjj7cvjjtrD1Bp5y8T49/7azCS+tL0Ge2ct5uWlIA7pqfzIn7+jY1ZqQEQ2ezItzfEz4SZzzy/hH06M7xv4asXIKfO353ay6uzYuC3zlJbzrqmjrUqGzoxQ1zT3NTZE1fW38C10+LR2KU9MqBirifv35Rgvd310A+MOg478mZIs/Q4eGSJJTJNIHVhpQgD/z1vukgkpPC1e97/VBBRUdLVYuSJS2T0kJGqlzISSfnneZzRvb5KRGyVlQts3Z7BQqqZejTmzkqnRTvz4qG+Znh6NMYobc6xJIUsNz31iH09BtYJnPuRf7VhCgpa9juvz4Dzs6n30PLRgzAb944hHd+u2DEtyOwrf26HHNyIpmPHNNSEY9zsrEXIVJXRAaSuGt8R9PXR5vx1D+PoF6hhY0AZLEi0NsVYT5uEAsFsAmA7j4DZL06hPi74ZEl6bh1diJC/DzG/RmjAe+HCirKzxGRSbObPyFiJBLtHxhEY2cfPNzFFywFIytHVER1mxrtSh0+3VPLPs6N+Qn42/3TsOtYC4qqenDN5CgcqurGy19VwEib+wJuhshmR3qEFC/dNRmzs8OYiR++iI65c81ObHlxyYibQqBat7cGWfEBSIvxHxtUnUodHv7HQSyZGIk7rkkel2qRPuSB1/bhs4Jm6GjwNjuC3Jxxy+wEzEwLhZuLCDbYOfVTWNaF3KRA3H1tKvsB/4nclr74DxVUxENRhEeJ7MlpIRw90kVKzsZ2NZJi/M/KQFzIklNqZ8exZuwv68RPFqYiM8YP2wua8NaGk7h5cQp61Fq8t6cecq2Jea7RLzs8xCL8dGY8Vs1KgLuHGBmxDh+PLOfqN/bhrSfmMx/X3K1BWowvDpd1IVAqYXXtmJaKQvNpT27GzxYk4+nbJjIgxrpI5jrrqa042dkHcqNgNOOGydH4/e0TeXDDBGB3rxZNXf1MhIYHeo5JDJIDTM4i3S92dlSHnHv910FlB+vEicqgyhMa24ij/nnxiKM+lk9F6oPiGhnfTwnaf22vglAkwG3zEtHS2Ye89FD4eTtIx4tdNN1kTchypcX4cZqooqGXtWphoZ6ICXZHYYMKHx1qZCn3aNaK2PhgLxe8dFsepO4S5r6WzHDUBBKonl17EC88OAc7jzZh7VeVePmRmejo1UEksGN6etiFQUUFBlSF0a3WY8ZTW3DfNUn45S0TRsRf9HBaVEo5nLu0/Vojpjy+GbUKLez0R70Zdy9Mxpq7JiPc3+OSSrUoDUFCMaquHTAMcuEDLZ6nRAypuxhpUb4I9nUbKd+6GKjofdWtKt5dZiImbXZm4ylvNbxZiElv6Ozj91B5GV0UlhMjf2Z6hat/u/rZESflqtFshafEmevnIvzcUdrSi+c2nER91/gcdQLViSFQxYV4Y8OeOpYHkwyInOPctBAEjFMtei7oiOciAKj6jSCSl+r+qFagpqsPZgcTfdYtQrsdiQGeOPb3FejTmWC2WhEX5jMCqt+vPYiXHpzDeb/Pv63FH+6figaZBiKbDTMyw88HlUZnxMHybjTLNHAVi2AYtOKvm0tx73wHqCivVlQnZ8eRxkMSivys8BEyjD6Zks/5T25BKVkqesFiRWaMP+6em4iFOeGID/MZs7BUazDheK0c+8o6WUqr1Jlgsllhttr5iKTUA2m9FuRGYOWMWCSE+7Bs5WKg8vNywT+2lmPjwQboBq08rptnJ+Cn16cjdCi5TY7oR99W44uDjdDozRxU3DYnEQ/ckDGSq6RFOlLVjS8ON6K4sZc5OMqxOdOYXMWYmBAAsYsTNh1rRatCy991TEvVR6DqYUtFC9PbZ3BkHgCH5CRSioihiHAsa3Xu32kDVDf3cuHD0aoe1ovtKW5DdbcGh2p60N1v5IBp+CJQpQR4oeL9W8/7KFrbx17bh3d/uYCfR+MMD/JkGYzUQ8RH93nHHxUSsBIg2IsTrSRfpajioaVpeGx5Ni9Kl1oPXzcXLpFq79bg/5ZmYnpGyAhQKL3x8BsH8OnBBmjNZGIdhFyIhwsWZIczs0xOe1asHyKD6Ng7v/qZ8ntPrz2C72p6WENOik7itugfqqohn0zgJESYjyseuDaVQ2jK3ZHpvxClQFbk9x8X4t1vqjAwaAFMVjywOA2/um0iooMcIbxcrccrm0/ivR1VXLYEq42DiGfumsy5O7LQ+8s68M72Suyv7IbGaHFMPG12Sm8JBKzpoqJOmcYI7aAFYifhmKCidAvxUWT9Z0+IGHGCaZNQ2kbsIkJatEMjdakXuQyslGhVQaE2IDHCB64SZ3bAP91Xi39/1wCZ3jRisQhUCf6eKHx9BXzOUYiSeOCu53ed56hTC4CkCG+W3ZwFKplah3v+tg/R/u549MYcLlU6UNqGx94pwC9vysG01GA8/m4BfnZdGnJiAziB/Pqmk4gM9sYzd05iqerwdaC8E7/+5xEUt6gcJpYn3QZ3F2e4i5xYXz03MwQTE4P4ucSunwkuKh16/qNjWH+4CSKJEybEByDK35OtVE+fHgW1csgGjExRTEsMxB/umIhZmWGsOriTJQV+AAAV2klEQVQgqDxd8MdPj+GdXTXoJ0tlsuDBRan41aoJbHEZVH16vLa1DO/uqoaSQGWx4ZHFaewP+nm5or5DzX+nAgyNycoLIbDbIRYKWXVKgCdRIx+cAgGzJ2InwZigIge7oqkXxMZPy6QWAQ7flchPUoAq+g2YPzH6UvHE79cTgVonQwXJiRnwYkxJD+XkOTUZoWT0ukMNwJC/TEvl7y7GL27Mwrz0EOQmOdh9+i4KtQ4vfngMrzwx9yxK4eNvKjEtI5TrJ88C1eHKLty0Zhf+/sB0rMyP5xwUNeCY9dQW/HJlNpfs/GVjCX4yL5ELDoh2OlbTw4WLL9w7lbP1wxfVm63bV8PFBEXNKujNNod/5Sjp4Al3dRYiwEOCa3PDce+CFGTFBYwco0SolTYo8O9vqyGROOGG6XGID5WyT0CA+/uWcmwubOZKXG+RE174yWTccQ1ppu1XDFRkub8qbMafN5TgRIuKZSZEj6RH+GByQiB8XMXQmyyo7lDjRGMvVARKgWBcoGIFR2cfy4apwYn/UEqJLGNRVTca2tW4d2nmJYOKHHXSPR2r7OaUD1nWWRmhSI7x431O6tl3t1fgF+8fAVycR0rHXJyEmBbnh1/emI1rpzhkLZz/a5CzFGbe0GvDr7/9xUksoGKUc0FVVCfDzc/twrN35OG2eUkMKnKS5/16K5dFSYROePqjQtw6J5H1RzQoItoy4/2xZGos3M7MJw35VgdPdeKbE+043qBAY48G/QYzzEPl8Ax9UEJTgDvy4/DUymwkhRNwHOc77XraGXT00WuDZhtbIjLnu0+28xHUqNIDg1Y8e+sEPLQsAxJnpysGKhrTa1vK8cb2CvSbLKxZyozwwRPLs3DDlBiWpdBYi2p78Oa2U9hZ1gW9xcZH/1g+FdEwHJQ0q7hYNHkox0d5U0oykxx42dzE8+b4Yiij6SVStaJRzsw6HdQmmwArZ8XD31vC008Bwl83leK1badYdEnrM2i1ws/dBc/dnIN7r0sfcWtoLGu3luLm+ckIlJ5OeVH0+9YXpbh+RhzLos6yVH0aAx576zA/9P5FaVzSTYnRv2w6id/enIsFORF48O1D7BddPymKnVPS0lD9HFmZ0bRClHCkTP3Rym5u5FHX2Y+yFiXXA+pMVgdXYgMCXJzw+oMzsGRa7IgeiwRyp5qVqGxVoVulh1pnYvEaSWjpCCxtVnFVB/lGTyzNwOqV2Wzar9TxpzNauPbwg321nGfzdBbi/ygqXjWBZczDF/l16w/U44UNJWhW6MaVpqF7u3q1TCsQxTIhOYgfx9ottZ6rZuhEyEoIGLe1onuJ/6poVLDCk1QbVqGIC13JPyQrVtbYi4f+cZCjt2uzwngj7yjtgJuTE9asysXPlmU5jj4yIANGPPPPI/jT/dM5cTx8JLbK+nGotJNl1Nx26tyE8ncn2/HK5jIEeTnEZ/XdGnT36/GTuYm4e2EaNhxuxFcHGhAX6sWgotL1e+cnc3plNJ3zuTNA3BQRc9uL27DjZAcfX46D34RXH5iJnyxIZlkvCei2FjRhy9FmPkoowqK+BPSv4xS1MwfGoKQK5etS8eRNudx34T8F1atbqECiBkoam8WGRxen4ZnbJ0KpMWDNJ0X47HATH33xAe54ankW7pqfcl6fgR1FrXj6g0KUt6ogdhVhac7Fc3/0NUhtSqw6SXQmpoacVtbqTDhR3cNVMTfMcrgl47koYKKiUOoC06kYcJwKYhGumRjFokbiqQhUv6BC4B4Nrs+OwPKZsfj5e0e48GNZdgQ+/P1Cx6lhtaHgVCfalXp2jehEGAY9MfYk0yGtl0goHJ2nItE9FUdSJEJVGV1KPVd1pEf78TG0r6gddd1qOAmFXKKeEXOa0Dzzy7Iy0Wxl83+u8qC8QYH7Xt+Pkja1g3YYtOCle6bgvkWpPODXN5XiTZIoDwzyODxcRFwq5Osu4cmmJl5N8gFoyVk2WfDQdan4xThAtebTY3j7Io46KUtf3liC9/fUOhxxBlU6nrk9D719evzxkyKsO9LMoEoIcGdn9s75pC86mxTefrwVT394FKda1eMGFR3tdW1qVsGSpQoY8qvIP6UonIKEvJQgRAdfuDr4XLDR/FNLp30n2jgQknpLsHhqDJda8bSbrDha2YVvSzow0G/EqmsS8fynJyCRiPDAglQsnBHDxyRRLe9uO8VaKiq+GL7o+eu+rWFJzuR0RwHtmIz6eHbEhd5DkVRlkxJxYd4I9fM4qx0NlYLf/fJeHKyXwcSsuwV/vtcBKuKBVj2/C8fbVOzohni7Yn5OGKYmBCJU6s6povLmXqzdVY36Xi2H/Q8tGh+oXvjsON7aWQ0VUQFmK+6ak4Df3JrHvhxdxPCv+fQ4PjvcCDMlXKmmcMhS0TH+3KfH8dH+BthFTvBxccL91yThyZU5XNE8fBGXs+FgI55fX4xGmYbpgPFYKrq/tUfDBafUsyElym8kwiLKobCqm49D6ko4XiUHWSu6t7RezgqIfs0gFk+JYemKx5Amij6XnHBVv56IGqzbU8tqhjsWp/GGJkK4sLwTbXItlsyMG2k+R2Brk2lwsLQD+VlhXJByRUFFfgV1bdl0oAGTU4O5ipiAxWkMs5W7o1BZUR0lnAndejPeeGgm7pifjMpmOR58uwDlHX2A2YbFEyPw3J2TkBkbwJQC7Q6q96OjqFKmGTeo/L1d8NbWMrz6VQXa+owchebF+GH18izMyQrnJC4VM/x140kcrJUBZOLN1hFKgY77v31xEv/YUcVZfzp/J8f749EbMpGfHsoWlvyWqhYVPthVjW3FbRgwOSz1WI76MCCpkLOkTgbKU1D3weGWlmStiGeqau5lFWtqjP+486QERLKyB062o6S8BxmhUmSkBCEj00EVnHvpDCaQ3GZCSjCDt0M2gF0FTZg3JYpL5ocvSk3tPdHG60mtCoZPoytiqQhQVIv2wvoSlLcouWhgWlIQs97U64nY+KM1MlR19cNIvITVhiBXMYNq8ZRoFFZ24tG1R1HZreFFXTYlGo8szURimDeb4lb5AN7fWc0thVTk95it47JUwVJXbC9swvNUft6iZhaZ9IszU4Iwm5u6CVBUp8Ch6h4odENk4BmgogXecKAeL28qZTaa7qdeUDlRUsxJC+WaO63RzBmHgxU9UFEQMUQ7jBdUZFmIqKRuLgSqyGBHlM0OO6VyqnuYyaYSrfBAD7YwNN/9WhP34aK5Hi0pT1HggZI21DWpEO/viehwKdIzgk9zTVSka7BA4uLELg6Ng4IiqtihnlXEL87MixiJBJmz6tPjm6PNrE6gAtPh64qAqrROhiffP4KCGjkGyackU2SyQiASsKUyD9pgp9eJSbfb4Gazs+zlyZtykBjuw/2S7n1lH442KvnWIE8xpqcEIznUhy1BZZsax+vk6DWYYSf5xuD4fCpSflL93W8+OIovT7TDxuVMjuIAT6JD7I46N5ppm5OAqY8zLRU5t5UtSvx9Sxk2FjRBy/IROjvscHemymZn7gdFwBp+BoFhPIz6mdaCIjbKAwqEwKzsCHbMSb9Ookey0pRhoO9NenJXFyeU1MnRItMiKcIH/l6uTBecq9ykI7m4qgeU/po/NYYdaroIHCSdIaa8rkXFigSqaKK2S1o99XKQcVkY1Ui6u7sw6EhASE7+4fIOtCu0rF45s3XmFQFVcW0Pfv1BIU62qKDWmxzsMictua/hSEqDXpaKhFzk+PRteZiYEsz+Eu28Zz8qZDZdphnkGkI6293oeLFY4ersBD8fCeR9Rmgo3WK24kFy1G+ZwBHr0/88ik++q8eA2QLozNxM7YlVJCf24OTva5tKsfbbavRojCPMNzG5NM3Uy4rSLCTrkGscjD2laX5/5yTuO0oMN9XZvf11OQpqZOgnZ374GnoGJa4pvUGVxBqDifteXZ8bjufvyENqnIMqGOsiIvRoRRcmJQdzbq3wVDd2FDQhPsILU9LD0KLQcjPY2BBPBhttUKEdXMJGwVVylB+DhZrv0oLTHJJvNThoQbC/w7+laiMqdVNrjcw3llTJ0KbQYuHECGQlBrE/TK29Kaqra1aivq0P3t4uuP+GLKj69NhW0IDpORFIjzo7fXRFQEUsMPUx2ni4CUfLO6E0mDhKo0IEwpREJISn2AmeLs6YmhrESJ+YFDTiP9DuJhXkP3dWcTK510CZckfC1k3khCmpQUiOlOJAURtalOSo23ETJYaXZEDq4YKXN5SARIKkHCCFxF2LUvGTJRmsZqDQuKpZiQ++rcb+0k700bMpGSwU8r1zs8Lh6yFGQVknH7MEttvnJeHBG7NGEsoE+qNV3fh8fz2KauVMd5DqgXqbUkJ5Xm4EogI9sONIM0tQBC5OyM8IwerlmUiIvHDhw5lAIzVGaY0MbV0aTM8NB0XLm76rR2K4N5dv+Urd2KlXqQ0cCHl5uPCcURMOIk+9PESQ9w9ieloIH52UcqOiT0puU8BBXB8JAAm4bu5i7u3QLdeyisOgN3HNIVm/vOQguIiF+HRHFQK8XHmuqPvP4dIOJnZIl37udUVANfwhRObVdfahvrMfde0qtPdqmdsK9nFDYoQvEkK9kRIpHXHgzx0cpReI+Kzv7ueIkIjNyEBPpEU6ilnJ9yD5LBGslBCm/p80adS7gPQ9dFRSDwCSt1DrweGIiSaZytorW6hpvQb9+kE299TvKj2SyswdJVZU3UxHIuUlyR88s+03HUPUzbe6Xc3gIz+RcmnxId5cwEFOe227Gv26QebWAr0l3E2QPme8Fx15lKKx2MGdXU7Wyjl/R0EChfDpMb5o6uyDXG1AZrQfypqV3KuL5opArtAMIj8tmDcRlarbIGCmvqJJiYoWJWwmKwNxRm44ZudG8KalRP7+U91IDvZCUrQftIZBZvrFIhEiAxztsqlRyPHaHtxzXToT5P9VUA1/GPEvpL02MINu5yOOWmgTYTZW5Qw5jMSlUKRBjvRw62bHs4f6DY53lc55Hzm59GyL1QqRkxOTt5eqPCWAUvQzPD7Sel3qMy40fNosdISW1PQgghbUxw37itugHqDenS7oVOnx0NJ05rCo2kYgcmLZN6s4rHZ09eqQHC3FgZJ2TMkIYX5x1YJkBt3fvijFXJIKOwkR4u/OzUACpa4ob1RhakYId3c5dLITx+tkcLbb4evtjpvnJXIz4C921+KeFZm8wUe7rqil+p5rffW2M2aA/CKyRnUtSsSF+7IDTqK9bUeaUFarxKurZ3Fin/xu6slZ2ajkBmlEumt1Zri5itjCzcgJR0FpJ2ZPCGdr89q6YkhcRVg0OZpdEtJDpcT4Y0paMFvc2vY+rPumBvExUnSrdKxaoTTNuu1VWLU4lfsqXOj6UYGKFqCnVwdqcuHp4cI7b7wk4VhIpmOMoi4KN8jk0/FLhpJsJUVn/0Gp4lgfzUl00qk3d/YhNkyK8GBPrg98+dMTyI3zR2vPAG69NgkZCQEwGC0cZOw+2gKD3oK5kyKY6PTyEA9ZUyH7lZXNChws7Ybdasfy2bEID/LBgMFRTU337ylpw5T4ILaCeRkhCPLzwCdfVmD5vARMGCp0/dGDihzbpk41vjrYhKoGJTKSA7A0P457rBONMdwzYXgihivD6XWSnRDxyRqmIXnOmSCh93x7vJWLYikvmRolRVZ8EEuQKTT38XJhv4m7rQzdONzI/3KBjXw4KtWiCmbq+EKa/hMV3fzdqM+Bl7sz9+ykBrUpsQHcZ51SMqSlIgsjV9GvOZjh4Sbh/Ki/rzsHRiarjfmpfo2ROyunhHsjKymYG8JZTTYEB3jAaDZj3Xd1yM8MQ34WCQgvvg9+NJaKFrysRoa5EyKQHO3HURcBjSafrBX5TRTau4hEHErT7udWOzY76tqUXGdHVoBabVNkxO8l/b1AwOH45n11fMxMzwnDEWrZYxdgUkoQ0wzkR5FfRc8lB52avpIchPwaUliO1ellTFN1xhvq2/uwaW8d8tIc7bdJwUCtq+kzqJ0ANZYVWoGWDg0eWpXN46AfD6CNQRaI+naSll7ZZ4TASYAulY6VEbfMTeTGuCFeEnx7rA0xIZ64d0kGd0Ju61EjKyEIOUNivbHG+6MAFU3Yn9cXc6n4/NyIkTIyep3IuXa5hlsj2e0CztFRKE0/eUJNUemHB6gfFDH99AsKOqOJ2xC5uYoRR+0MPVwYeBv31HKmPyMpEDKlDj5uLlwM4Sd1xYDOjDZ5PyRiIbw9JPz5ZB0UKgP3ME+J8buswCIFx/ajTVxgQURkTKgXR58kPaaAiH4B7UBZN5ZMj0ZDq4q/FyWpNx2qR/6kSERKPXCsvBvSQFcurCip6mGaYmJaGMrqZOxbUeRN0WtRtRzP3T+FN8p4rx8FqMgKfbyjigViJLwfrnohPmnDwQbuJz4zPRif7qyCq9gZHXIdgnwlmD8xHP4+Hmjv7ue+oKRXot87JI0Y9dRcMDEKk1OCmef5fHcNth5qhHJgEFGhXrh3USrcxEKQxop6dtFFZUzUk0urG+TuvzsLWyFXGvCH/5t62X+6jcZ0qqEXG3bXYvnsOCaW4yJ8OCNAtA1pxgO8JQy05fkJ2LKvnmmSnCR/FFXKERToAZXOyJ39atvUzMxnxAeipaefq24q6xUID/XC0pnn81BjgetHASqySO9vO8Xk5vQsR9tCmvSGTjXa5BrmxCICvbDzaCPLPzr7DNDrBzEhIRARwd7okPUzByYSidDcreafI7HaBVzhS9JeOv62flfPJVuhAe7cjS+DftNQa2QGm9Iw4UFeDGr61S9ybhs7lBxRebpK8KcHZ4zK54y1OOP5O1ndfUVtnGKZnhsKvcnK5Gd4gCc0WiMMRiusFit0/SaWc0u8nFFXr0JkuCeCAzzZqhLrX9ui5nmraFbwMf/A8uzxfPyPm1I4XtHNfTujQr25qoYWnkw2ic1IJUBgKKjoAtXUhfl4oKN3ACq9AQkRvlBpBmE2W/jHkohV9/aUgCqzKW2UFRvAx9+WfXXszOekBOFgWQc8JNQNkH6eww6l2gC9wYKs5EBUtapwrFqODPrtmAETWrs1+PU9ky67pTp3NclCHa/sQmG1DNkJfizCa5XpMGiwQCqVINDLQbparaQysqBDaYCzUIDIQHcOVI6e6kEGycK/h2U6dyw/Cks1/KVIiEZiMvoBRarZI/bYYrZDptIysTnIrRbd0dU1AJ3JjPBQYuGlzPSr+gzwcHFiZ1tjMEPoLGLxIZGO3IawSemocwz14daOJpMZXq5ieLi7QKbQMncUFODOn0E6b3LYqc85NRuZkxM+rnYB39s0nHMjBSGVTQocqZRB0zeIwEBXBHNRioDVB5RBaFEY+GdXpqYHDfVvvfBPGl/quH5UoKIvT5NG0RupUi8mu/3PuPjzp9lBIZymFC51IX5M7//RgerHtDg/1O9yFVQ/1JX7Hx73VVD9Dy/OD3VoV0H1Q125/+FxXwXV//Di/FCHdhVUP9SV+x8e9/8D3O5E0Dt5magAAAAASUVORK5CYII=">
          <a:extLst>
            <a:ext uri="{FF2B5EF4-FFF2-40B4-BE49-F238E27FC236}">
              <a16:creationId xmlns:a16="http://schemas.microsoft.com/office/drawing/2014/main" id="{EF0F0090-EE16-419E-9C8A-A08E4E61AD69}"/>
            </a:ext>
          </a:extLst>
        </xdr:cNvPr>
        <xdr:cNvSpPr>
          <a:spLocks noChangeAspect="1" noChangeArrowheads="1"/>
        </xdr:cNvSpPr>
      </xdr:nvSpPr>
      <xdr:spPr bwMode="auto">
        <a:xfrm>
          <a:off x="3314700" y="429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257176</xdr:colOff>
      <xdr:row>15</xdr:row>
      <xdr:rowOff>114300</xdr:rowOff>
    </xdr:from>
    <xdr:to>
      <xdr:col>7</xdr:col>
      <xdr:colOff>95250</xdr:colOff>
      <xdr:row>17</xdr:row>
      <xdr:rowOff>142875</xdr:rowOff>
    </xdr:to>
    <xdr:pic>
      <xdr:nvPicPr>
        <xdr:cNvPr id="13" name="Imagen 12" descr="Logos Ministerio de Salud">
          <a:extLst>
            <a:ext uri="{FF2B5EF4-FFF2-40B4-BE49-F238E27FC236}">
              <a16:creationId xmlns:a16="http://schemas.microsoft.com/office/drawing/2014/main" id="{641B037D-ACB7-4244-B6F1-E4A54723F58F}"/>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95701" y="3981450"/>
          <a:ext cx="1419224" cy="447675"/>
        </a:xfrm>
        <a:prstGeom prst="rect">
          <a:avLst/>
        </a:prstGeom>
        <a:noFill/>
        <a:ln>
          <a:noFill/>
        </a:ln>
      </xdr:spPr>
    </xdr:pic>
    <xdr:clientData/>
  </xdr:twoCellAnchor>
  <xdr:twoCellAnchor editAs="oneCell">
    <xdr:from>
      <xdr:col>7</xdr:col>
      <xdr:colOff>504824</xdr:colOff>
      <xdr:row>15</xdr:row>
      <xdr:rowOff>95248</xdr:rowOff>
    </xdr:from>
    <xdr:to>
      <xdr:col>9</xdr:col>
      <xdr:colOff>209550</xdr:colOff>
      <xdr:row>17</xdr:row>
      <xdr:rowOff>123824</xdr:rowOff>
    </xdr:to>
    <xdr:pic>
      <xdr:nvPicPr>
        <xdr:cNvPr id="14" name="Imagen 13">
          <a:extLst>
            <a:ext uri="{FF2B5EF4-FFF2-40B4-BE49-F238E27FC236}">
              <a16:creationId xmlns:a16="http://schemas.microsoft.com/office/drawing/2014/main" id="{8BD76C6B-AA32-49B2-91B0-8ED6037118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24499" y="3962398"/>
          <a:ext cx="1285876" cy="4476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16</xdr:row>
      <xdr:rowOff>0</xdr:rowOff>
    </xdr:from>
    <xdr:to>
      <xdr:col>5</xdr:col>
      <xdr:colOff>304800</xdr:colOff>
      <xdr:row>17</xdr:row>
      <xdr:rowOff>116205</xdr:rowOff>
    </xdr:to>
    <xdr:sp macro="" textlink="">
      <xdr:nvSpPr>
        <xdr:cNvPr id="2" name="AutoShape 1" descr="data:image/png;base64,%20iVBORw0KGgoAAAANSUhEUgAAAK8AAAAwCAYAAABnoirjAAAAAXNSR0IArs4c6QAAAARnQU1BAACxjwv8YQUAAAAJcEhZcwAADsMAAA7DAcdvqGQAABzvSURBVHhe7VwJgBTVmX5XVfeczMAMc3B5oCKCuIHEXXOMSkiIMcoxSDRuMN7m0Cgr10CGkVNcMYZEgU3EuN5yeoGrLhLPKESNgIiElWNOZpiZnqO7q+q9t9+rroEBZxAQCNntT2u667169/f+//urqiFJJJFEEkkkkUQSSSSRRBJJJJFEEkkkkYQBDT6PCbLHTOySylkfz2VdlWYhyogijDVRSqqqnyr7LLgsiSSOCY4BeUtZfrH3HaLoJSBrX010PiW0i9bUIgR/KW1BWi3RdCdVcj0SVlQtn7UjKJxEEkeNoyZvUVGp2Jrr/oBQcYMmZCBI2o1qHdIEFDa16qBqilyt8Yd6+GjCaTkhalVI699/liRxEl8CR0XevMtLT2GWN5EQNoJQmoeDgqCJTP8j+L4PaMZvKdEcLo8QpT5Ckd9x2rRy99L7on5GEicRNO0+avqpgsmvSQ2/aqntVU/OXh9kJlBaygo38TO0jn9F4Rqb0o27ls3cFOQed7Dg87CRP3rKECb0Q4TZ18DI5oOnFEQ01jVxfI64BkGeNtcpY4gzCRdfV1pN8khOenBREicTiqZzxvU3CbMWcGHfqzzxr0HOflRWckm871Bu/0bYKfc4VH8/yDkhOCLy5l8x7auQCb8njF4IEoZ9MnZI1i8CVLBWcc3oH6vOceqCxCRONmidRjjPwTr3gIXKDlL3o77A+Nwsaodz4E57wSh9/prjiMMmb6+xJadTqe9nnA/CqCATDHGPAhgthSzW0n2iZs9pD5CysqOsKInjDkgB36sSIrFq0k9rj+xK+FPdqOKtjdpzq7Gue4OcE4LDIm/esHvSpKQzqBD/ohXG4MuDowNlnCjPe7fqI3EnWfeT2M6dt6cEWfuwfktpTvB1H4o3qq7B1yROFixe5HFmrwC/RyhXjqVKPx3knBB8ccAGUd59o75OMPYANqI4LOKCoL51xcbdp4cBQ1yQv4J4amzFivd3RavJAkqcHq5MeyCzx6o/vL7jqmynpXW+bcvB0rMfu7DfsrvJGzojNd4yM26HLw7HWpY3fztzOnzV0e+eJA4PRaUiP0ddz4T1IBbNU0o+WrV0xk+C3JMCX2R5af5HXi/YylvBxkMT18gBYeGw4WRkI2TBViK93X6WFSYI0FBcx6VUd1XM3PquU61/Fg55PxCCfCUkolOjlWMvbGkSZwjLHUeYHMhY/Pa3PrlsJKkiPaKeHCcJHRBj4mdZr0bG+e0lcXyxrsyDOmwJzvBVx4OvJw0ObXnN7stVtzIu7tXSCxI7ACyq0cAIwl7Fx6MQxNup1s2KKYsolsMoHaoou5oxvbyyqfE2vTpCWyqrn0jLVCNaGj0iBCWeK9b/j5f/dIPeM8+JKaShXo/+dX7D7Y+sihRNI0J2MU0Jorbnc++Huy/Mes+cfxlkFpd2TSV6KFHyAhjzbth+jZrSDykPvVTx1LRdwWUdInfsjNMtzx2uqRoAB5OCz2rNyRvdtLV28zNlzcFlnaLL9+dkp9kt30WZr2LucrE5Gynlf7EFfSkmSUR4ziRN+WmMqloZyZ5c/fKd+4hkUFRUJD7OuaAIHq6IadZLE88jlG/B9a9WPDP7g+Cyz6FHccnFniZjmSa9YHDg6XUzY/Qv1OWrK1aV+eX6jCuFk/OmMkWGw+gMRv/Mf39jmr6ObLhUxSijdRYTdztUDaKeHocoCGTnyyuXl600dZwIHJK8+cWTc4kWL4O8g+A5gtQDYeQBaFsPazuTa/fp8tzTq8nim9wg24D2LC7NRkJfT7Turnvynor162+0ziysvD7Vdh5wXLfNoKtaJ1yxNSp7MsyPUQacKvVGU/+KX9VNzZUsLQQ2Y30EsaSzdmB25hUbhtBav+RRoGDU1BGaszvQ/75aY2NoApdBXSxKM8ZSjkhlSc9ufR7ccOBYSLfL7swQzPo5tfiPsY6YH52OSTQPZhxNWD028Gbt6nk1q2a8GhT5HHqMnFzsMXEb5hVte5kYqq1N25Q1IZIt14quJlRdAZd9mvLcPdGQd3bj43Prg+Ikd8yU8yxqTdCafgPTloW+h839G0xaCyVsD8j1rCu9+bUrZlcGRQIZ4P0SE4iD5sDAYD7Rcw1dxyjaZdWo4lXG5CLVWvOpDuW91X7dUbsC1xNBmxmtVFXUJd9WIXYJ5Xw+6ooqNz6vetms6f41JwCdk9fcgN7oXKSZ/QoGGCQeBP9hmm5RmowXpOmRI3nYECm/MoeRxgVpme4Pmxsl4RAw9XFN/tqAlQybGM6Ql5C/tIZJSeUYErVGIw08MvKEMSdVyYdahmXc4ld2hCgcMfVabbEyLEZPjTEwCi3u5+AvVskPShmrIZ7zH5W1YrrvQoHcMaXpXHkzKbeh/XSm2bimP4lp9G//gUvS7MVPhOdN2b1i9gpTrj3yi6f+GOXmokwBxpGIA1AA80hgBU15U2UjOJUGjyZAntpW0nJWZOl9fiSfP7p0CFpayBk/FySCTguUX6ILfnmgSUnvFZ3Cb65+tKzGrGXeJncILPQaIqxszCDGZ1ybKWAQxCaUNysvOiG9OfJQS1rWJhZKOV05wZJijozhSHxHb51YRMv4PxOR8j1miXvReewXZ071spmliYuOPzrVvP03w1FrPhy7KkjpADBZWsrF6c31Dx/pU7LMHk/UKppxV7SZf5CenlhAuCbIhxhRnrNvLczOF+5rMLrv4AzGQktDEjsqrCszX2r4qanr8KFpj1GTL1KCzQQxevoLLz0Ni/GRduMvYvLXS+lGDaHQme5EhG7Jy5HjE2VLmVDerdD1N2LtQFwsoHSblOu+LR1nNfq8hRriMYEs2k8yPq9w9NR/SpQFTOA7etpQdGEe2i6ARMA4XSUdtO3FX0Q972npxAIyQyKZGEOZedhnOQoundgbrf47F3wwNKhlJkh7zg7lOP+F9l9TrlNrxoTkDMqtS2ALZw2+cZFl1lJryDYrlI0+KrT3oXJi1xAZu0x7sTKU+2tQVwTW/E9deg+APSIvojtbEpvT2Ge5C/P0rHLiz+N4AZ1aCePSZObUdNgUx/84Thw6JW9dQ7oFF3pBcNoBoGq1hg5y529bs+CoxHxGQb9PlA5PaW0l9baNSfeHDwJjtxsiJ2DsRBPhzrNo8W84R/AHK6GU6tLKrX/r+d+RosR1X4yexdOzPconMCEKIPZAPq8ClvenUrsjmGI3KeJeicX9V+25HzILRo3oroySUwgZw7v/kAyAX74d/UkxfVTSfduT6grt0au4lDdRxUZiI08EoRv8PnN+Oro5cfCNN1qm7ezNsQzozKmQAnlQQyjv7IbcullpNoJJdhOnzlUY/zjleR9iA6DEfh7QaEiTMU9zZYlrqeBFxtNjAuLo579D617CpLoebvwayI8RWjnP+ITTKgRLWVxeu+MyUwfGcZ7/MBTyBLr+P6uW3fXHiqdnPBe32XyqvLFSeRPx+WtYzk2QSp7lsrkY/xJ/IzMu8f0tSN0buGa3cEVvlkpOotytA3UDc3zi0Sl54xkNOVTTgk43E2XQ/fr58hXz/DsKRwNKy9ReT7ymSHgWh4U3Rt63uLBgMt5myE0KXLusJCK+CpkRnGO+EEDCQZ5S46o5A95uyvMvPRRg+SRRgznlw0z9ICACIDUhvanrkprlc7eXryjbvWfp3G1VO2qfJZ74hXSd10HQqZTr2f3H9OdCyh/BcuWA9Nhdcr1S/Oo9K2atqV5V9lnFqlm7EKhsIY74LXTvbSAX9C86ztnQnY25XzXNc2VfAKNYZDwHSFsH8pXUMPHHmuVlftu70XZ1t14rYDB+Dgu82ydNG0RUp3l/7oa8n/jLobVLtZxPHF5atXTOZtO+eVOvcvmMN5nH74BmX2YkCSayC+TPDQggHXTH3KD3txVmtG+iYkL2PlYWqVw+ZwsC6geiXC4OkvWuZ0kVykNn+yIDH7SlekVZjemrOYye3t21BXKq7Q2sE4+OyYuFtrUogGvKRJgZJB4EE10q/kJwdtTo3XtpFER4OBYVD4dC5v5wYi5AnASBEzPnH0xuggU2TRqrbLyVoq4dHrKt2Z37tEbcfggkXCe5CG7fmBJsPPVsJd365LY1tx3oNTYsdivPU2+C39c4zY0LKp6atavOI1kwdt802VBKnqL6hVanKZI1qqRP3uUTT2k7YmleN+KQ9Vj098w4YH0zMcHf8iWHpsOpsJFIMW/6paq91uPEJ1U7IDgszC78M8o/uE/LBsjkqYMY570pFgTYwah6yUtpyWzfvulP1Hh+jA3djJguoOh5ecUlp6K2tUa3YvNwbLCxBaOmPZU3suTigktLU039e54pa65/5u5G891HEYGjaL+DOuLK4ODz74OOybt5s5m6LIwUkVMH5E1oxSbFyc4g5UuhS8+Vda7KnN0co3+1sL4GWCAi3TiaaVtfpGuPcO9PoJ65S+a/Loy1kJbDw6OufbnphsR1HSOiI9gZZKBx+YaA2ABryDPPJKLng1FWpoxF3LtmgTHzFHvKPPHrlQiGoDUpuzYjJf21MGdrqG2vbjvCkr9EbbUUPR1grDuEFWMe7U8GF8LaqTPMGJSUnqR0TVsQeDA2LL7RUy57FZu3NmF9qe5mh9FlOsCQz2xYJBUiElgkdOp/H9A++hNKSX8ZFyBo0qlmDtGXdKrE2fAYTyg3upNZYcSLLBs6YhQX1h9UyHsiv/hXt/QYOXVQogf/OOiYvABl0EzaZ0iQcgBMYsSWJJY4/fLI7Hnm/zS77L8s49QC+ETzgjtVfjKic90C8r7vf/cBkijCMuKa/GDwovW+vuwIMpYJ5uiuph5oTgc+ff9tpEOhtJQ6wjXWKd2QAaWx9rwXdOk5jFn92h/QmGcjUDqbcGECLlxrbifQ7Nz0CkSaxH8MDkJLofh2871jwKMIc7uL1KGsn1KHOA7rkeWHRQCseirj1lmmvc/3wW//NBAd2gpxhBHQTOaUL5/5KZzotQhMl5uYgVq2oEKcwrj4Piz6XUrwJfnFJXeQMWP2W1uzUfZjX+B4sqBz8mLE+IMOt+9/G3ydY2nldZR5VNi1a5MVoqS/OlimGO1m0C5Zs0LzN3GS8I3UYmrrhpuGHHBPtj14ONPcFXP84BhBhvLMfc7DQNl07SG+wrf9lhJRlTHenR2GHL5X8INOFQ/lRiQa9xcfvWZEeId8DVSGHBvDCrcNkcHyUijtxBmgiERg6DuQjg5oXr99c8AAKayk775qBrC1jHi3wiRcqhznYenEKrAr4JFYDibxnxi3J+Trs6/y2wAYFXEQGN/MpJ1875Z0TN7+/bXUrAVjj3fMXSwMY1mSGQtzbNDNcq5NteTFjgl1AjBhw4i05xjkIutPpAUZae75GgiLWMrdkG3RBxIJHYOnGS1IPzPGDNYJVoeeF2R9AWCjFa1nlPpuHL1zQZ7HYMV/Afk5/uADxP0lJuh2/1zLO6Ec/yOTZkqQqNYwiXKE7oqcH1T+ecDSc5efiWZ7+PebgcyaMEVA9RmKG7tvJqgC+VOwOe44uH0M8g6sz23mE4HjeDB5okf5u35FkEO7l84ur15614vKcSdhE45QnjsPx15jAuBZ8kDSsf613Tcj5JFVkDnwrsz4w7POvXp8mp93kqBj8sLaECH24FtrQvN/HrDMYRjnrwWnXwqRilHfYjo2jTEVxsL6MNGyCKWYxcKZWS9D3O7EC41GJuS4MYbwjFzLunQiJ5df2OVTU64z7PiMeLBebxvzC8tkYaF+VHh5Sa8g+wCYp2j5o6aW5I+cZu4UwHmKPbj+U/+hAoJ1GDO7ciBbKFjzg5KzxTo1c5Fual3UlbPfprU2LqxcOuPXfh5li7PN4+IadJapt0B4MxSLaTUm/5KSPonWDkTe35pTsMFuxs6F2zfj1rTBDJfRDbC2pgYsCU3Tnt5WtWzmr6nDFrb1wbRZNYDen9aSs6iKDfiNyVPh2EM1/JyDfm5Fdc1zc6qrVsx9j8b5PZjL2dgoxo2aDvb2L0E8oDjfiPMa37tR3mdPLHytn3eSoGPyYnCWcuBSaL0fnHUASqHMCBkTnB41VN01vSwWvScU1nlwxv5ymcmybBDXD1j8BcQSpsDijiCan45zWCTkMaXcDKVm/OL1Lp0+it2HdWUSlul17cZ2JR4ksDOg8+4vHDHpzOAKH71HTimwLHsGuDNJc/1I3qgpP99DNkfRpcexvrhCCSLs7+Z/pKbEaSY3UXr1o3e2VL98b0s9UQNb0rMeKRg9bUqjl5tq8vzbVGjbI94L0O97YHrRNj+LprDf9CyetO+WlUGvy0oLaTR1Dmz9txPBYRsaCO1KPsOgX4DXwLnOwhL9qsfIkosqny9rbeuD28hY3kZ5TXNa3bJ878NhlU3EqX703hbyzBXS3EHqMXLKPxeOnjy04MbEHQYDlK8FNbe32Shs7n3yxK4hNVjjVYHHSdWETSwYXXKl+f2if8EnFf5y/b3QsVkFzMsZTov3GOWhUdjxQWo7+CVpPXX0uIpVM57z044QlR9cnZaeu/eBsOX82IPJ3dMqyQe1URIKp4IfMOxoY0OzIHftyiBN4rtEh0ailCE0Ag7kh53YQ187I+Nn606lhxU49inCmHLkbdQKzfX1odYO1eoDmNIXlaLVGkERY7QI5PqmhnUzG1d7zhJYuOt6XzUny4m1PsnC4e8g6EFtrAHW6jVc8AZOWnFtL3ijSwmHriGsGfvqrVjU+1HjC4l3EvqPKbX3ajWBCWuGhiY1bWMc78OWvwgBXUM1zQKtL4bF/Tose6qRZmYTw+7XtNpev8bH5zZ0H1UylFO2kgorzX/nQKntuOpFRtXHWhJoLDpYazYcHiIHm3OHVs69lUtnLTDtd/n+pOyUFPEcdGxPbMI3sH4bUPdONJKK3XQdCFqEjaWUdB+pWrbv1UfavXjCAEbCq9HvHoYH6FY5/qyGCH8rFJUr4ynWDVxYdyPdgWGYXbV8dpnxWOC7EFF3y85g/McDnVjehJuFVn/Fn8CO4O85mqWEnt5rxL8Zc3jESO/edLMl3CtdENf4Q8E14ZYFGbtf55oHF0oMJNr6Hs7MhodcsGxiyfjbBVSUHS5xDXasK4spFV2inPgT5tVNRNnmz9e0sO5gtoC1tSfifBiCxDQTpIPgfybSgVsleufjk+GFZAmIu4mZVzwpzaKMXkqtcAkT4bsQ7Pwc5QaC+OAgM7HAjtzTClr9hgFjgT0p/6Bd9ynz6qhpG9edr7m4Q/DQDGbZEzWjQ1Fvqu9x2k27dhDK4sNmrW/CIk81T9h8C8z5aYyLawkLlRErNI1QMQbN55j6lfIyQeiElIKlDIfE5dxO/Tr62AfXFKP8VHTiN2hrHtK+biQYNkQDkd7DfpkEdM05KR9jdSYo6UTMnGHMPSgXVzPNSlpDIgcd2x9Iwh2ceWVpDnT+VZ7W13kppF+QcVzQKXmNq0NQvla5TqQz6YAdaNzvIFeEF3YvnjowSO0YgxeZ227+kmhdyqJVI4cJGr2TMSgU8NFoEEnCrgjBowUbhiM28XSO54iRHuGGD3ClmGThueWZ1J28fVjqEd9nrl5xbw2TeqJ2Yg+CCK3MDsHYWZlm0UGELGaFOIIUrL3zHBbthqqV8z4OipKqAdZfJKXXKycKiwsnaqUIxnh2QJgMEBDJ3l7ixu5mMT5t24IDH4D4b3kxNgGR/u8TbaeAP1YXv22Gtu0Uhg0jYRnfgnGo9pcHMR6Nxn1TYd4fSRFyifbUHQiyyin2HgiVGvS9KzZVCOth3g15Hx25vioaWes3DGBKPelEt6B+jXZCGHNXbocLWSglH+WE8uIVsCCTq+rtN4MiCZSVeTzGVyqtb4Fl3WY2DeYsjPAuTygiTAjqp1FmQXLY9S7JglcJY/MhO9TFvLoZ1HTMsf+eXgdI63lplIZiZ2JBzz1Qg7WHYTY1wcf56f2KQunnDNvTsnltQyIPKC2183O/MSw9u2lCRr+1+c0f/2lD6XW5YZfEJqakyW/Eogokxcwq1lAvs5a1UneQuTvj3yFTtOWt+NDH34ld2BcCFxMCx0yJi2ilZO/QrGVlZWWJNo4QTZ+8Hknrd9F7lKpNSpsX56VDPK8VjN2JCP41pfSDrmL31S6fsS0oksC6dbpl07rylP4XvIHgbydkQwuslUuVrEcdW8G757A/77dl5D93P3d3h7/nat68rjG17wXvYsk3Suk1E6niqKMVx06Qdi3GvZAp9jxC/RFw/2kwhw21WdZ88uE638LVb34znjLwwo2UyHcReDag7SikC+qQVajjXe15j3Ol766s42+QV+cl9N6Odbr7gEt2wISvQVixBeyugTxoxUarw7g/AKFXYrJ/LWjLs5HVcw986gc0b13nFvQetFVaAkGnQvipopinGkX5cixJd7R/LjZLFSKTtSkufUdzcirWKuLp+Psfr36sIqjmmKOdc+oAEPkFm9RQ2MtnsaPD6HSQcRB8S2nuS9BaTOJ2TMRO/+VqrS2k5cM8nwE9UKClU4ONf2XNylnvtFZ/77HUbuqHMuIR18VS6JQpHzRnbwpnNKxqbXFRFyNcilmXli99ba8TfYmkpEHaeSTkxhaeLzJvX3fR4cuFzmB0qHn0S7XsRi2aqiiLQ77UhnSk8Yveksu7enyaFQtlOUJ348oWIFGLjrXWFRY2N25YvLjT+81tMG3XxpxsyIeubW3rqLPHDsUiHk0fxyh/EMZdgZB/hub+/AtS8Ho9x0zPjntetiAsy7OYtJhXF2sUjXvXlJkngx3CPA6W1MkQIZ6F3WAzFYrY8ZbIztS/RTp94tgOfS6/LStGsrIIc9LDmfa26F6nC0sRvW30ldiyYuejs6p6jikppB4NYyi7j/alrcPBockLdLvs7gwhmhaIUMo45R6KL6jKJ7HxcIjrzTN84/LMUzoTeZlkky3VnzLd2JVbHt9ybrTF/Z1guks8zpen8a63r2twc5mIYTers7Rkz+fKzJ/2r36EhrzISmWnfIV58VdOdaI3bfle98N7OvYPiNwrpg7iii6D5j4dElISz51ZeQJf8D6GaCPDcYNp4AvRffTkcxGlvgCd1HPf49pDwSdxAL/7wRhMOuVw0fElFcs+vdUtV0Nc6nWX1Hozs3DpHvMLi2hW87ngfT/XoW9edPZTn8HCsO6vNw+QLh0UluKd8u+ED3k/9x8Ww38R6pGadamkejyCqH8x2lUrd7dF5Hd3Lp2zObgqiXY4LPImfsvmXgVrsJASngJXFmQcBRIEbnAcb3LdyhkLDWGHDDnQzW7UpfYAeuAbV31f3BradsmZx80F/d0w5mme5300nFtiEvTqqfBShRD85nEsZKUaD8lwX3BlEgehk9sIB2FdmQfruBwuv0xrCXn2JQJIc/9SqyxLkJKcUaXfOpi4BgcT1+D/JHENtr9iAt5TqLC/QQTrQc2vUY11UHo+jfNFwVVJdIDDIy9gnuJYMW8xuPsrouHEzU/cjxZaEcZFT0HUfXljS08JUv/fAnZWmHuz5ndlkGVbERb/0oq5s8zTs+CSJDrAYZPXwDwtiUr+O0nUjUo6u6gVggI4UitM/X/bQStpfqD1sSu6ntB/Iuikw2n1SlH5odfa/Fsq3Ws40cUsSpcczydT/1dweJr3IJjHrK053lcE4TehhsuYHc5SnnlcabRwJwEmY+aGPEhr3tH1NsC6LNGWu7TmyTnVwRX/b9Gz+PYU5YVSC7qfGjn4p/ZJdI6jIm8bcseU5gulzqdUfxtmdDjjvK/50av/CNdUbXhsWsChXCeKCPo1IuVLksq1Ns35dPfS8Uf0i+MkkmiPL0VeA/OG0afZ8S7SDhVQT/ammp5JuO6BrHSqiYcWajXR25Rm27hnV2jp1SW1XBLHAl+avAej7/D7Q/X2bluFGKNNYR3qTbzK+s3xw3l6k0QSSSSRRBJJJJFEEscchPwvABhnpkOGZl4AAAAASUVORK5CYII=">
          <a:extLst>
            <a:ext uri="{FF2B5EF4-FFF2-40B4-BE49-F238E27FC236}">
              <a16:creationId xmlns:a16="http://schemas.microsoft.com/office/drawing/2014/main" id="{E08F1A59-417A-4DBA-8D9F-EA0C95E64258}"/>
            </a:ext>
          </a:extLst>
        </xdr:cNvPr>
        <xdr:cNvSpPr>
          <a:spLocks noChangeAspect="1" noChangeArrowheads="1"/>
        </xdr:cNvSpPr>
      </xdr:nvSpPr>
      <xdr:spPr bwMode="auto">
        <a:xfrm>
          <a:off x="2651760" y="398526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314325</xdr:colOff>
      <xdr:row>16</xdr:row>
      <xdr:rowOff>0</xdr:rowOff>
    </xdr:from>
    <xdr:to>
      <xdr:col>5</xdr:col>
      <xdr:colOff>619125</xdr:colOff>
      <xdr:row>17</xdr:row>
      <xdr:rowOff>116205</xdr:rowOff>
    </xdr:to>
    <xdr:sp macro="" textlink="">
      <xdr:nvSpPr>
        <xdr:cNvPr id="3" name="AutoShape 2" descr="data:image/png;base64,%20iVBORw0KGgoAAAANSUhEUgAAAK8AAABUCAYAAAD0x2evAAAAAXNSR0IArs4c6QAAAARnQU1BAACxjwv8YQUAAAAJcEhZcwAADsMAAA7DAcdvqGQAABjoSURBVHhe7ZwJfFXFvcf/M3POXXKzkLAESAgJYREUWRIWkUVQZA24Efu0iIpbrfKpdQFsn5F+VLaHS61tRUSxaq3liZQAglAERWUJyKJUREI2EAIkIbnb2eb959yTkIRg6ad9SQjz1ZN7zpwzc2b+85v//OecewGJRCKRSCQSiUQikUgkEolEIpFIJBKJRCKRSCQSiUQikUgkEolEIpFI/lWI8ympR86mTcqZcHpsFFBfiFhxikYYqABU56bF9TPgja/wXBdfOYcQy8kiaWSkeB1y3tjkCSd3S+G6NZRzkkkJ6QGcJ3GAeLRSNAGic+A64UTjnJcTRk6DBccsDtspmJtOt0/ZuziT6E5xkkbgkhfv4+uLuhHNyiaEjqGUDmEuDxPpeihYCmDuIpwe4oTnAyfHCfCT4pwFFqNEIShyxpll4GcoyiB75kxKss9LGodLUrw5OZzqg4oHmhxmUELHu2Pi4rSQP2xq2nY8/XeL0r+x00Z+/9tSzqCqzUguSXPjkhPvzFVFfTB6fZIq6mTF5XGH/WdKCSFvcSDveMYl7QlvKIkHg1xvcSsRHey6BRM7HnCySpoZl4x4czble0IB9ecYGuS4fbExIf+ZEssyX/GHyeJXbko+NTO3cDiGDg9jXNuLU7ocuPXagvGdip3skmbIJSHeX60o7qSr1ivuqOgsyzR0Ixx6nTHPb54b1+7YzLVF14DFn6KUjeTcWmmFw/+94Mau+5yskmZMixfv7FUFwyzKlrqjfF3DQf8hzvmMBRM6rX1kVWGSS6FzKFPu5IZZwbk5c/6ElCVONslFQIsW78w1JUMZpctcXl+XUFXFKkrd99veNrdgMmHKIo8vNh3Dh50616ctGp/6jZNNcpHQYsU7e2XRldxFP1BdnnQ9GFiqq8qMRWM6+DG2fZyq6jOq6nGFA1W5jPMHnstKKXGySS4iWqR4H/lLYYInhq11+WIHhqrKf3/Y/8WMXm0HqLhgm89U5SHGXFQLBz4InArc9fLU7mceXXfMp2ratUR1Vc4d22GTU4ykmUOdz5YDB+KOofPdvpiB4aozyz3jkx9OjxoUi8J9x+XxzmBMpXrIv9ET1qcL4c78qKiPaprvAKWXnyoo+cwpRXIR0OI87+w1RbcQpr5vmkaebpBxMTFaFQp3ser2TOXcAtPQDujUmLBoTGr+rNXFt6IFXsRt4bxxyc87RUguElqU5xXTP1D2FLfMAOXkF89PSjoZDii/wlBhKooWTD1scg4zI8ItfIgT/i6O3yXVwn1idWHvJ9YUDeact/inMC2BFiVeF7duUz1RvS3g8+ZOSNr65JpjWYTSmdyygCkqcELenD8+edWsNUenMZfnZQpkhfu49qzIOyu3aCrh5EHVYscIIdwuUNKsaTEe5sH3j0fH+owtGLu6Ca+8JmR6XF5F+YgoyhVCvOiNjxrAR6lg+DAq/jumBMDQh86b2PnwE6uLf0kJTMa02+VbtYuHFuN5Y6L1kURhPdBlLpw7vnuph9LHhHBNXQP0vmBa1sqF45K/NUF5Hr1zHBh8nhDuzDXFWeho/9sE+I0U7sVFi/G8v15/4neWZYzue6ZDr+3RxZcrHD4njPmE1wXAIFYzr7AUZaDq8bxh6OG9mg7XUqopjKpbMJ74fP6EpDsjJUkuFlqE583ZVNZK18NjLcN6KTubmG5FfdQdHeMT55jiwr9kvcvrPskUNkVRXRhCGCvEYo4R5W6Mb7uBYr0lrq1PxbYBrcu2X9WvfFfG6PK9AzKrtg1ojws+uZhrJjR6R6Rl3nsdruZvE79KcJLqIhZLFpwgYO6nRP3ycN7iQucMpPa9qw8w+gfgEHKShFPl1KV6EjokDi47XroDcx/v0q/38MRu3Vq17ZwCMa0TIRzwP2IR+jHhxl7MG6CET9SYulO1rB14r8S0xGPt78/MtOsT2JmRwt3KjdziN6JQe+ANojDZhYbS0VpBrGAht2CDzuG9+H7b9xKCJTYIJ50z7pmJ9cnCg3AkrQY3ZnqlYNfr7zrHdUjp/bN4pmovWQQ6Y/663ycm4MWinz6ya8k6J6WGtP53P4iL0p/WsQ+C92Jo13xTjflZ8ZcvYBvOkjx4eoKiw29xNwUvNCKptcEWEl7GCS8hnO7gBttSsOfVI87JJqXRxZuaee9jlLkWovdzUhoCq4XKwUVWCRr+HTD1uQV7lpVj3hGUqp80lNc0DKBM9BEFw8A4F9Pi2ydCz6sHB9MG9JvMiZrmcke9qgcDh/pVfnZZnu+qEarbu1EPB7+YP6HTEP7VlT4/uGZggPyA10NTTBPHEEYcli3NiD7RSwMu7EBVUcUh8wyefzvMtefa9NvTwOvlKSwtI/4NwpSp9esr6mhaxhZfsGL0N9/8VXOSa+iUcd9QhZJPhQ3qQ5mK5tDuPLLrtWVOkk3HAVNbu7h7PSVKf/E8uz5oTcQaVZD3+idOkk2nfnd3ZJR9Sinr0lC+CNhoWyk4Ui2jBK97p8oPz5z6dmmlfbqJaPSwQVgQRSmE+SObgdehw6E0iTHlCVDUxZCTQwnmFAauu6FrMk1buJHyTWC4L45P/3Actv1ttfd/n12Ugh00TKjRsqyi7OxsE7vhenuMAIv5Ye+oRD91L/N6lOdUhaQEQxZo6FoNW8COiHETgtYNdN1BC6tGYn1R7EEvc/2t8qvMK+yb16EXVtYUza1XX1EHFDOBq6qiE7o6F9eBcX4jXnhOPnsTFcHpoj7MVDNwaPUXZVdfG5FsZF8MO3ShUyNXn4UQJrzEOfV0TtofwqbV/YIDL4kp7ieio9n/2CebkGYR86JR0eGh13S2GtCIFhqNEjolLffYzTh91Z9+haHDrdoklHmjvftQZsXYD84Z7FAUsHjfEK6qujtYWYnhCnYiJcftk4ReJhybQqGTobVd6lHh5lDYssV5IeB4sUWsqrQ/pfTd4O5Bqc6pCwJbrOIUcbNzWEPilT/1YTsmOIcXDFqu/oLTQFucdvYR1CjA8JTMn3VxEn4UFOvX3DQ/Rvvvx8piSFUt5MjgwxkoO7X/XYPsxCaiycUrplA0xx5uWmNM08qwTONJ55QDmlwEloSPQv+Ai7Ba4hLplnUy84ZJX9zw2Izbht1+20vJl3UDy6zlmWwvQgYa4XCiyInGj7bTCUnCA/F/XKGRMd7Q9dolXzCaxgHDjN4W5fOwrEgPXwCi3SiA0Z1HTPM4STYu5h6FhaTYUrtAUjLv6oKDcYRzGLEL5wcwzHmdUMVOsgcukK446obYCT+KaAlZgHH19R5PwhAs67k6dsddTGuFQ6aPk9IkNAPPa/d3OTe17YW7XtuFwSsuyPg/RAfUEDFWPMZltdxyDZypHrNN9/Sy7oMGxqf2z0Dx1ouJCRE9KHoU/9BuIknMlOIOOqewvXIkVBjJaIwfi8PPTziM5TKY6P9q4Ggn6Z8ixIQj8nJWRTOdJBtGyEjCVFyUXbh4qaVkoVA72mUi2EacpEguOgVcH+iYGLGleN5NmDUpI+M+1U44P2hubhvj288XVjLxxSXgZWf7JFI3LPiflfP/SjN5VHZWqdyKEvsNG4Xj+rsBMHd5uySwyo8diz528Nua+LcGwksxHNFE56JHa/dkbnFfQjhGtRg2EANKtBT4onIKliPEHRHAv4KJoYrHRX1U4WOdpHMQnhbv/R2KoshurhhITEnAoGiocwmk9L+3A9b1+shsYePHC7+uZZ5z6Drw9liclSbWvQZbRmCzqSp7cIh+JxaadiqGYLhumFDBeYqd8GNQWlMJTtkIrG60o1lElEdCOHM06UudZiBeIRjwUdXVDae/65hLfwmFll7H86Dx8ZrD6KlCEcM5iD6ipNWu3FVdnpn4yKLcl16+5fDuPXXEK55CpF7Rk3l8UcQyTFAUNR6n+J9j1tOiMwUUBbzNfx3kVd0MDC3iUkwUo2VvLlVMt/8cA2NlLK534eeDvU7SuXByGluyoaZtkal8kohzI8dmL1T05bYHtQXHS/HzQ1xU2acbQje8vfDKkdVtsQeJZeYbnH9f/OWrJTjdHKotbAwjotCl3u4cngeUu8VvTe1/z9y0jHs2c0JfxHLRoUTqLe6BbThiaeoWO6GJaHLx2t6Q8z64qt9IubIOO8/+6mINaHjsjCCYBM/VX7Ch8AmLLi06enW4MvBfmj/Y0Xm2JQoGE+PYxC6dod+ECQlMVVVRrilCCkKniQ6vDi/wDoAeENZX3gWfnbwFNud1gJffT4WFb6fCe+s6QyCs4H3EvTi4VQ5KA1oSYTZekRYbrdSJYWuD93QRzlfghfazVqedg6OYO13soLe7qVpm9nAF2I0TQaGz3zCE34yD/WyNhHgJ2Vm8O/mwOLQo/aSOPRGcASYnD37k/INM3J7SGwhjs7A/huNxzVpDDCRuGScJMWYU7vtDmZ3YRDSLsAFHsoIeNAZ3qf2IzEEYSmyox98f+eq1zRinNiAMISrRuWhc8YEbDgagqLCew66CEXfcAVFxrdArOuUKr8dBxXtGvJ0A8wtBFhw4CI+/EIT7XmwPi1YkwIsrE2DJ6tYQDDFQFQ6hsAv+sqEDbNzeXmSpgzhGY1bEquI5WMNgkE0xTvkWBbfH9l4IfhKLkFtgyhRGOZwNO4QIOV3O6fnL6zr2YTd+ZNltqkYIlfPdAHMiijWMNSheHPSRCgsho716Mb1ijJ1wPvA64c0j/VEtXFxcW/oqwsjV+XlvfmwnNiHNQrzYmWha/A8VYAsWV8j2COfGd5ZlPBodKo88gWCsnmRssOu4ZlvbQZQjwgXxKtjj850Vbg2Yo1aHU1zIHN7+JWz985/hZEGhHfWKkA9lBROuOgkdEqogGFTg6aWp8OjijrDsozaRjLVQsGqU8v3L930esBOmfCOqUddHc64YhlVl6MZyIc4Itl8dmfZ9zE/wABddol5itjHKCFe3Opc0iHEiOBlHRJfabUGxYfXJTZ37T/+wc/97VmIMtRAXb7hgrb4GbU2Zh3B6vTgiuBSwk+uBiRr+wSC57s3xUK3yVxx1DpuUZiBe8RCAi5+ef4ojfRNuH3LTWGRycwrV1aEFeUueb+gtVAQ0LOflYMBPqMrm1F2oEfjm062Qv3MnMCXyuKg+trpUFYr274cdq9eBFtbxWixDeB1Dh9TL08E78E743hgFG/KSYM12dNYYH7eNM+roSfSviHlNDpuysyOvc9t+3RanZdK6WjT2bEBo+/TMjG49Bg44RAmPhA44VNAj98C48ldYkAeHFX4Ir8u3HNn9+wJiOc+6auMsprDkLCq+qOzcIwK6ckIzKVUmU8omMcrGY2XrDCL7pQPAxLRB0xNVndYf2QJcA/JnLZNMxtnuBJYZSbS9tjI2yhP3rJgp7MQmpMnFa0+fHPZZWnDykV2vjzqya8mNuD1WmLdk+eG9f0TD/QhCu0A0k/J9Gb+89lkh/OqXHEKY4nnvng0b4fTRkjoCFm/khDfWw2EoPfw95OWuhrA/gJq1wEKP7fZ5offIYTDk1mwoUa+Cd07NhPfyJ6H3DYLPTWDCUD96WgsYwQUg0SFKRdFb/q2+VgdXOreABDOE/c9rbipetvjiY+L7Xjfqk8wbsh4hCt0baYA967TFvz1FnTxeDygeW4+bRT471KgHCk/v3GdaKmYcXTvMshEjCWcye1A4m51WGzGQGOsEJh0aUI2aGessWHNKDxbueW017i+onV8MQrTtw53zY6Y5SU1GM/C8/z4qRsx/zc5Gx6fMQpEcrza28MSVp8ph16pVKM4qdFjCq3L44buDsOVPb0PuCy/BpmVvgxYKQ7uUTpDatw9kZo2F6x+4D/qMGw8urxeDcDF7EqgMYKDscUHGxDGwp30OvHfiafh7+YOwo+oW2FM5FNaV33Hgof3FmbPWFk+Zvbbkiax5s1/skJ6aKRaN1WB4QgPl5Sv6j0+5PRwIbxb1jAwYHRSFQvJlXaFtSpIYXaXo5c754k0N4hG1ykZhexJFe6oRAxaPg7j562wWx1DmbFhlg/nw3tOjdLzxueDIt+z0QMyZVzGEWSXCuAh4P9sz0Lkpg+7JcBKbhBYh3mqO7Pzjt4zSp2v7GbFwO3roCOxFDyy8FE6z0OnyK2DwLTdBh+7dIBwIwsCscXDtfdNh+NTboefwayC2bTtbVMLL6OEQ7N+wHr7fsQ16DRsC3a8eBuVmW9gXyIRNlVnwYdm98KfSHPgseM89raOM9S6P733V65vvjY2/2xsT10oseux64MCpLKs488mbb829lZKScOjMhwa6fndUFKT17Q19rhspnvtC8cF8DF+07wq/eqPBfwTFlqpYuHJypxBgDZGBIP694Gzd4kMsToaLDcPdYbjoG4rXb6melQTCN2OE0U9ndAAenvffFS7d/NcqqpJfo+1Ka+J0HAfYnnYYQS3qOODnGBo1DS1KvILD/rKlzK2urt1RwgN/t20HCnAH7tMS0W/RrdtAUo9ukJiWDJ2u7AOK24NOW/y62KhZ4IlBYIY1SEhKgitRXIqCDgfP43IQQwZcEBINVNwUCGJGv18L+oNawB/Cz5JgZfknladKi/GG9iAQg0EPaVrVyZO2UG6f87Q5IGuidc0dt0Eb9PoHt+2Eoq8P2PfEq1eIaxpEOFDKR6BYe4pyq4l4RrK5MCbpo5Ldr+8VbyvFVrDzj7sLdi7djSfXiDrUgHnRgbbHvcm4d94nGoL8ba/vxZngaefQxnYEVBnh4tozTlKj0+jiRYPhuuXsl3DsjTFq+by1HeZ5UPD6ehv+wRnubDtwcRfbru1TOA0HTd2wn/WKL+uYuKDatXY9HNi6dS1633wRSsYkJECf0aOFx7NQuUW4UC9iqgvLjRQnxOGJjYX23S6DHkOGQZeBg+202ogZFP8rx7230Vc/iXHwaEb1YccKDk4uLS7e6PFFgTvKA63atYGU3r2CNz711F2z1x3d6olLWNe+S9oP+zZuhrw1H0PV6QpcPKJDBa5zRtc6xQuXXae9+AfvqdyAa7D4iP1EeuSFJBrwM9g8p0EhWgYsx49KwtSasuyNsGFo//ZikNVNt1+p1xBnaMtwFllJmbBP5BpxR8x/f2r/6TMiVzUuFyCY/yzJmXdfQQlchWsK271xsWIz+bHoUOXH53+qEKFLxn1xlsn7EhqJ39AbEFyla6YrZk/9L1nfNm/1E774NvOxY6DyZGkuCrMsrn2HqUDMDQkpHRdwjf9JUV2JJsabQo7olXQ0xke4H8TQdJyiumMMHePdWqGiEGp98QpsAVOK60C9DBt0ClPCWFaoquxUZ/TkiSJkEOFBVKt48ZJEs3RjE1Xoovd//cw/KspLu3hjoy0FB6ZoDyOsqhUh+/LyFtseWrwyJsTqQfnZf+Sa4/AXXw91DiP5ODM4I18fzltc4STXh6T1vTcTi/GiyWsaYVrEVBgm1Hv1zizzH4e+eqPUObQRdcF5pM7XOLEHsMpK2ZHtr+IC1DZlo9Ho4m0scvbzaPOHE++p7qgJ4ZD/QFy7djdWnDixFJs82NL0yehqTzDG/sxcri6GFkYBim+3oY82+XsqI7norHElb2WjJ/YJD8dN9OJ2OHG+/hHPedFj44bawlhbeCcsE/NhbIsZyUGcaldg4gfzxnTchRkataNbIi1WvILHPyzuwVzkY5fH2ykU8D9ATb6RutRVuIjz6sHK4RpXXW4XXaK6vCPEr4yFMxOPTXF/J1pmNuNqvsG1iVjUKBR3D0xLRzGji4yUfy52HClClSBOsUfQH+fjgNiNvmkND1XuW3hDzyb95UFLo0WLVzBrTdF49JzvYVhwilEYTnTuMVVlNQq13AjQiRj/BpkrPAt195DidseKGFl4TfS0fsMw31K499nnstqUzPqguLXltjqiP022CElDz90WPastY/wjAgrxu7ESHAGFnPFTJnWVDqpof0r8IFRcI/nP0+LFK5idW5zNGbyL4epKz7akKcaQHzpjCLAE41eVGtqUuZPTj8/KPZqBkd9TmDZGcXvcYroXj9UMLXQco4k3TZX/duH1nZvFa1FJhEtCvILHVxVMUhR1KQr47XnjO/7ikc8tr7v86FwUaxqY2sPzJ6UX5nBOtbVFwyxOH8Il0VhctEVXP3nQgv5SNNYqINZfwpUln75w65A6C0RJ43PJiFcwK7doEFD4HU7tuXMndPqNiE+fXHd0LHrhK7VW/LcvDEmxBZmziSuBUH46tVTxG7OJeF0vlzc6Tjwv1kIBDWPiQ2i69Rz4ekKVA2WFJSWL74/8dF7SeFxS4hXkfFSYoJlsuOUPbZqfnW4/Vrrv1Z1qh+4ZfM7Icx/WCw/tKj96GYDVD4BeQzgfiDFuEgrah4s7Ypp6Ka7zjhDCvyacHjDAPKhyesRSrCqqQ1BVY4PgjjvTUNmSf49LTrz/Ljk5ObRqwLROLurqyoEmE24mcUraiFe2nEBrFLZBOJQD58cIY9+bunk0KsadN2dkYpVThETSbJEOQSKRSCQSiUQikUgkEolEIpFIJBKJRCKRSCQSiUQikUgkEolEIpFIJBKJRCKRSCQSiUTSFAD8HxLJhgf+oqaqAAAAAElFTkSuQmCC">
          <a:extLst>
            <a:ext uri="{FF2B5EF4-FFF2-40B4-BE49-F238E27FC236}">
              <a16:creationId xmlns:a16="http://schemas.microsoft.com/office/drawing/2014/main" id="{14DAF60A-6398-4078-AE96-27DD8F59F9C1}"/>
            </a:ext>
          </a:extLst>
        </xdr:cNvPr>
        <xdr:cNvSpPr>
          <a:spLocks noChangeAspect="1" noChangeArrowheads="1"/>
        </xdr:cNvSpPr>
      </xdr:nvSpPr>
      <xdr:spPr bwMode="auto">
        <a:xfrm>
          <a:off x="2966085" y="398526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16</xdr:row>
      <xdr:rowOff>0</xdr:rowOff>
    </xdr:from>
    <xdr:to>
      <xdr:col>6</xdr:col>
      <xdr:colOff>171450</xdr:colOff>
      <xdr:row>17</xdr:row>
      <xdr:rowOff>116205</xdr:rowOff>
    </xdr:to>
    <xdr:sp macro="" textlink="">
      <xdr:nvSpPr>
        <xdr:cNvPr id="4" name="AutoShape 3" descr="data:image/png;base64,%20iVBORw0KGgoAAAANSUhEUgAAAHUAAAA/CAYAAADex4e2AAAAAXNSR0IArs4c6QAAAARnQU1BAACxjwv8YQUAAAAJcEhZcwAADsMAAA7DAcdvqGQAACrkSURBVHhe7Vx3fFR1tj+3T81MJr2QUEIPoASQIk1AkQV1ERQBZS00FSnqLpY1RhdWVlkXcFnAtaDiLkVdfehT8akRRFSKVCmB9DLJZHq7/Z3fnSHICi6WP977fPKFm5l77/m108/v3gTa0Y52tKMd7WhHO9rRjna0ox3t+JFo/OZpa2XlJ6bk6S8KKvnZjp+IGauKUtiU1M5V3zRXla+q9icv/xCo5/9huiXLKUwQJF2S/JHNk2apHyTvEbB4KImvPw3tQv0Z+M2LI7qaLPoK1qT3kEX5RH2tb/b2B056krdhzsbCIXabPken6Ki/SVr94t0NJ/6wyTUo2xrelpsidbCh6KIe+LbhDMysPghHbhoHj1gpGMgr8HHufFiJXeiJnn4c2oX648HgoeGhz9l81UzBSr/K0AromgyyLI1d++uv/4cQ3fVip+F2J6y12OhiXddBjKpftVQrs/t3iVxuoeR1LjpqsuF1Pg6SGILfZAIUpPKwLJMDJuIFv7sF7uj7KLxF+vqxoJOf7fjPoG5Yfc3k32yaeOjOf06onr7hqnmKqIalmIpAfynpMSmsRpK0YObYMRzPFiuyDrqqg8lCD8rIZ26oOCJ9o6i0m+JpYDgASYPK+hCcMpthoMWGApUBBAGcuelQTPp5aVahqXSk4ZIvGe1CvUSM/O2gPJOdvY+3Cb1YjulgcbAPuOtjlWJEeiQekt+TQsrKcKtUOXWqYcmgUhql6+gI0YGiQaJtU0S43HMPRQ9GwtQz4Qh87Q/BZ80BeOSuBbA3GIE9vhC0igqoQQlOHWuEr0/+wT5pUIfwazNGpT+x4x57Gun3UtDufi8R1zw6rLerU+ob9kxTd0qRQRXjvnBVePg/l35+9Nbnr+hpslDT8SiQY1JVTFReMvHBTIuJ3WxLg46UpkHUrx4XQ/r0NbOqDyS7/B4+WwsTeRF62hnYIzZDMD/N9EYqZ+8SibNQ41UW9F3e8lyS9AfRLtRLQVaWFdxubcYLk35Hm6iFtCbzlK6+gZF0PhXzplmc1hetTmYM6Og7dQWkQHwL+uR5PBMdhMF3DGiqTKv6jtYm1ZPmkPqY5Xjrp68Gd+7ZA7HkCG04sRnyxFaIxtxQ2CWNfcPBOTrHYjycaJSXDHza82yS7AfRLtQfwODFg80digtXMAxcrsvSST0ae15laZqlRZ4S9W//uehj923PD51pSuFfMJk1XtcUYFgUoyZJ8bA0f930Iy8mu6Lnb8ydZ3eyCwRNzXPS0bBNiR7w14qLfrcIThGCTU/BoKJc+B0mSl15GeIBL3yqhlhPltk+PhRlKzxBeOyKZ1qajN7+A9pj6g8gv0/RY6zALRDs/JXmVNMdjE0Y/8Y97+3ePP9/PiUCJTQUsBagKVYj8RPPdJQpzdA8UHpbDJz399x+Vjv3FG9menAWxi5Y2ByzjZ6QkU0tIfenTAFzhwL4bWoqTGZ46COYYGCWAxZxZiXkDck3VQToxZcqUIJ2oV4EReOLBBTMCJplQI5rQNEMUAw96ld/uCovSZKArO3TFP0Uw7FopQwwPANiRNsnNuvvJikgHoPRPApTkTDbVSiIyzQoOvbHU0PwNj9lHBTTHPRXUCHipHZNZMCcwwr9z3jDoWtWutuy6ktBu1Avgor3K0RVhv0acpq38EYGqyr63hPumrbNBYKNd+/ap4vqM9GAsl+KKWciQWWPqGhPvbTw2LEkCdA0xCk6EemMfigak2EUrEYb9S6oEFM1UHWUBlZHQD5JDo035fFFAM9NzbAdWpo+Yf/SjFn7lqYOWTUeBNLXxWCk3+24MASX6wtHtlVRZcUnh8WPlJi8/vOyPYbb/S4O/Ktmf7xe3aYx1H9/vPzA6l2vNn2TvGXgion2IC3Q1wgWGl0yBTyrA4cJlRzT/vbeNuWTbe+Cb9p1kGFiYbDdBIwZpRIKQU2zD1bm3Q8nVs3gnsix82tznfQNZo65IS/L3DpvVPTw2nJDB76H/wuJEgVjbnUBbWVgx7oAnouJy/8/MWhGUYojWzOdPgjimY/OkPUQUPNfKBhjdsBjNEX1NjOqx65GX/v6Ru/yrQnjhC1Y39qvgVttNIzlJQjrUdgyeAl8fHwZ9E232sp5zeZUkNLCU9AQVPfhcd2VT7c2GL3/G345oY5fJUCqOBEDxVAMPqyxkQZaA8iRN2DbwxUGzXcx/qEMKOg6G3jhKnQ4KUBjpsHoMVTfr6Gp5jnYtqwySZnA2DkO6JhzDQjmwaBLAdj94Vro2UuH1Jy7gGPysT1GI/xPXBelKbwiN1tp9qCv5uRnsG1bW+mQM3GixdS3aAzLaMMwXeVoJf764af+vi95+xxKSrgRk7tfSTEwiqb0FEpT47QkftqgnfrkWNkxjI7nMLF0ZLrVRU+2ZLDX05SSxtIqQ1OyoutqdTwY3/Ty7EPbkUy/a1VePobUbjwPIzVVd1o5WXVBjLZpEbBpusqJQJlVyKElqPivT+Cp13ZA5NhyGJJlM7/HKnanqtIgsIZQv6nzKJNGr/HWJWZwPn4poTJw+0uLwOJ8HNN5K3ab6JflMDmPbofGfXNg+5/PxaJbV10OtrS1wJtLgMUUgcJAc/bQFYwx4qcQbZ4G6x5sNujnPFUAzvTVwPNjUHhWUGMnYOMf+sO4WwZBbt4msFjyQMPsgk70QVGaLqBgLQxEWSn+ZvM3+2fD1q0qzJpl6ty3y8s8R02gacrKa6KfVdWZexcv/29jnCRKS0vpz7ObH+c45l6a1lIw+jFAqxoKKyRFxPvenf+PV5KkMK50XGZOkfAcb6ImsZxiYtDwKFoFhsH5YImjq2JrxCve8sIdR3b8ujQrs7CX+VmTjRqvK5rDTClMGhUFhx4GJ87fiuSpGG6VMHxx38Nw9Z46iO2dA1xmd+HNFNo+UVdZ1F/Q/BHtmUO7mh/7MgZqWcIF48LP4ZdJlKavGwZm+1PITRswHFoci2LGg2I44PgBkNe/e5ISYNpfssDkWgmCfTCecYAZApBywNhANZ44UcCZRwNjW0BOoNdUHiyO+8FsvR65ZcOsA4lpN9TVxSCnoDtmMZl4PTEe6gcqEugMS6ksx2k050BFuDm9T5/bYeRINreo4+M4JXR0nJ3mOFpVtOpQVdMZY5zvoDytdR7NCb+lOTaVojHtZVksU1iaNQkOSlJuHjtnrIPQXbdiqD2twPQEY2KnUhRlIr6C6LOmUqCiLWu4JJpl08x2Zs7ULcAU9LIsNqfQ03GFLpwio7MoQcyYAa2P7O4ymG+jRBjkyAEiUDLGgA0gf3qAvdMbUv/qC2vv1vqVxTtOhZ/N7pt2x+RhGW8ffDh9+belWR0J7Vn8EkKlwGK6EpnJolqigIi1fecASgVaOKdJdtcdYLKPNgRI7mu49HjkEKaWyAZc3Nl2NDMJbYaGoUO6osCuS/SFy9XwU1Zrjb40KESl4bCPs33peA+/43/8qmLRSFGMhabZLpmFhb1onp1K8xxN7hEajWYq1BMNVUZfSfSbdb0Tbf0qxsQLpDtjWEJO6FEBNYoR5Byr4Yk4R9o43iLcSeZNpoAuVY1H1aOKrPkMRSNNsR3DMSkZ8S6dGIG7iTXROCekR0VW8ZDRySl4YGVL/B0E41DeGIKnjcaIZ+ZAupgRUTo/5ru38+PNE3uWeVYPLrRdn+9in+2SwUzokcUtdQj6c+8tcKUkm/wCQp1aiqahj0is/kKgRBRq3Pg6/rf5qI73GRU6oceAhW7zIzh99Ba0VDfR8jboGs6tjAJHSkfgrQWGJZMhNGysw2n8hh6BTid6YFxHg0Krr4FwaAVy+JSO5wrexGF0iuaCbOeOPYHlc7EsQXJkqKwoOkUdqXj//fMSM3PX9G40Q19BooCxouScjOWhoHRNbQo31kkl60s4hqZHswLLkuWQe2Jc21132HubFFG+JvUtmaKuURDzq7URv8KKYe3bUIv6mRTDtSI0ZD8pb0SFlVp99G6PD5491Qjzf30P1G55CgoOvggPTxgIz4/pCn+vXQUPfVEKhkViltyHZymB6C+pbQWG6nR5AVdA7hH8fKGGvOjiLMMMVTU4jMqnG8tMMESTRQg1JRiX27MfWl12QqDJ+yqsgT5datHS7YZ0CPPIQbMRmDOH1GOX4z3kJn4jjciDy7ozX8Gc0jSg2E7JMfHDWMpJOLX3T9j/GQ3dMQoNu9eDSsB3BN1tIR4mohEaFo5Yf/pjHu/3Ntc5p70rbTLlE6skT1ZwWRIe2BX2j+0wYjbs27AvniVnpTEcN8agM3aTAKI+bUt+MVeP1piVYAeZEwWRgHqwah9UVR/W7q7cI86UJf2goStkTQwDEYk7ceg4vWTKDFgyezF8+/7z4OqQD6VWOyzLcsENmanw6zQbLM91MI+SFpKqnVTQK2B8BaI7ogaNR6qYRrxn4OcLNa1zbxSAzZghCXeK3IhMRcvE72TmiiJC88mEpcrxy4xPAzh0PBoCKXIGjldk4QV7QnBJsLwbwi4BRLFfwkzOgopD1Td7ISOvLzJ5sKGqpC9iybLSAJorEyQllzyYJo++8HZ93OP+CuNiHhEK6QrLCpyu7lFP1x9N9JlA0YLxghZXB1EYSYh7NCw6Lh0m/ZO+SFvOYSZWpnEil6HTdJ7hdJCOeHSTizsRaeay8DxdlvU4Tikmx7UGlqN2l2+sjm9fcaamrlxvZXg6lWKwDXZELFWmmWPZlrQjxiQQGJg6YaJ7A3HHIQxK5CBOzczpo794yNqbjasb0U2vDsbgqCeobq1uFZeM+2tDa7L5LyBU1jLCECABjdE+6juKZhBKuC0iWIiDpCaEynJXnHVnCSvWGyGG6V9mIVocLsGQHWmD0woH3oP0bB4z5MvavACxCE0+Bl/saIZ4rAg4kz1xD0G8A0Ofgt7dMM5ynUgCpqIUFFmpsQfqNVXVOhHOEMEQQeD/JpvMnFcSuDKLchmraZJO/BoOpap6NOaP1OB38s+IqTTQxntI1jRrKsOy9rN7vuRQotpVfqrpBK/RGI6UvjifvmF/aEhH9+E2j9DvdmYA6n4emQfplOhkRKYqH3zw3FagpIEZlcQmIw1ZHRkCcy+cu26iaCW9ywpfIKqlLXW7Y1eeaomWmhi+7+5F6f0TrX++UClghRHGmsgPBZMdIeU4utiYcY0cGl779jPifmkwObolLiKI4Ci6HgQUqsXhwH4SSkEOlWx+srsgJtnweqEhhbPQ9K/xJ46Lbvys4pBD1X3Q3PguurPOWPvaiPSIjshA1cp5HV2UThUZ6SjSKsgxRdGaj23del69icFpOM1wnYxEipiGqh/lzCaz0T9yVpV0iIViUUKKLlzAuEnM2QCxVpODn5tu7XTLsZNKw/opn51ae315xatzj9WUlRmyMeDIM/WnWdpFPAnpNhajVJ3mzsvAUadacLgz5M0IsmVIDpIyMKzelMqCkdgVY61cE1aEokzzi92ymVc7Z9JvHy3LvlYvJf7o52DG33qCYLvcmB2m/aDE9oEUrsY7wjmrQ3fZuC8GJRNdQGnoppMgwov5voWdW4Pga/wGxOjHyOlGNI9mkMSDEFH8KFwS/DERw59GfzjdhjO7YeIcM56j5WH/5xAHR1oxKsrks/QkG1WCwc+FzA75mmDqrJP4h3NSMdlCPTlvQ6RkzhwOq5cZZ1mChq/HguI61mY2yheyFEzuFU2kwuRUjstxRSa+IClXVASGo1MFO7+uQyH70MTSEgu5/F306gW8rjJDOYExET2lsJTB2Fjb3KCfFwZuvhsq/GF4IhCFasIm4oa9MTiNTZ7uXia2KQAnCMOdZmawiEmdw0zn5zjsC/Si8bafJ1SOlB16iuHTSI2oagcg6A7h+bkFURSxhjgU35iPJ+c2oomlsqaTUIHZ52v3V0Bj1TTkzixsezveuxc6eDxgcRUaKmqwDemJ/zMLByEtJwW5UWwEMgLDsuhcsNpexRp3rBFfCXQ9op2s2oW8z8N6U8ACB+kMgcXEugZi8W1Q0qlMymzqnzBmkkipfikarVBlHRURx0bTwWRJYS2cIVQpEK1TZe001qGkAc4Q4y62xXJWsDj4RRmdbXPGLyg6b+O93x3dOmM/XXU0PcIyAmTbSVeO6TyhItTr58A/MBv+DcbNJ7wR+H21F+b+z1fw+T/mCm01Kc9rbhIpyNYhjU5DVLQTlBKTfqZQ7cNRPVnDYiT0SjQcBpOVBK7kS8rEkmgSTzEJlYvQj+B1IgC8LoaRD+h+z2LbIy2w+uYd8Oy092D1rF1QViaBjEkSoSUMIJ+y1IL5lAdSM9LAbOvRVuYYwiIEhPlnuYXZryR9BCdjtVgod9LJ5gTeI8xHxoZ1TTkv88WceDA2SiXNyS6nHJV3MwztQ2VwGrpDLJihPKzF5iP0wXCwVo4qT6pxzUMeyxEQpVEx+NEMk0IL7CNp3bLIo7U2ODK4IgwPhWRzgkxXETUlGtC/XHFT2x7xebh2PnzabyaUlu+Hv3dxwKyxA+i3R3czbat4In3NJ0ty0iXV/5UnrC+oaFHePtksP1VZ73uGur08/tOFOubWNFxkgWFxhJ+qFABJqkTrc+FdLKWTzGXZRNyS4xhPtYSwSRtFDqG7vuBiDIwsZdHqMEki/RCh4YdONUGTW4R4KAs5Z8TNcyAE5AM/yeVIZCcEQg/B+F4pIsWOId0Y5HhQqurRzannPUJj0lInIsMZUgYR0DS9E0OmijVrCmmGwgU5plREqgJGu/KycoX9lNoUC8fLFEkLk/tn56BhhiNYuHTBxZDkJTkxHJqliMdwktyOPIrTFAgHvfr+5O2LYngx3G82w60pVv1yp1kvybCw92aY9V9NWANi2Vvw0pE6/YltO+UVQ5/1Gkby04WaN7gvzizdSGKIkHSoBe+3hzEtzMRyJBlo8AfNJjJfZ2YxXkfzMViEXGSagbMl0vCZqzvB/Jd+BXesvRHu/OtkmPd0Jtj3YeZr623QGweZqn4cCvMljJ35CbdMYAhRxSz4Tfz5Cng9T0Nt5URwu6+HP5ed5HitUOO4gUY9meSvTtFV7pUr27LNohkzUmhOGETkSSwIhRfTZfhG5/gBaNkW4nqxDcZA9oTZ24reIoGtW7eqb85/8zk5Ij6pyRomh2TZeOB0yX4fxwspU7dMPctjFCNVJNg40lmCjtFbeZ7CkuniwL4ohw2uUXBuMYydcUwiWVYDntGueuMuc/6TU+Bfo7szO24fI6z78oGMbNKGBISfBprBBElHoRorQOAXLrMfXu+TEDJWW0QlNSYKc9ZjwKUwsSHrQ5dJtFqO10HtgUa4a0MnFN5/o1V2B4sT3XhEAoW9GqR0khBg5pkEg2187gPw4sMaLFrdDd0v8XdECmj1qheiwbnw5wfOsz4CjbNko0BMxPEaukHaAPzL+JkEe1nhcI1h8w2ahKW6NUrPFxy2yUQ2ZIEkIyYzeHfN++K4p6d0wqSoJ0epHKVpekNlcFt+N1u6QNNL0HuhthHBkt5UqdfRrTgqwLRlxRnopotJzCYCNexJgdYP59W2haClf3SkZnaSrswxx3LQv4VCHtiL0zl1/GWI2nAWiWZYuVHYt0aFFU3on2Wnx8o4N56lbhYYeT1SNBEu/xTQINj7gmDFzBS5REoQhi/GenM73hlH/IoxA/KpRqIQErvgaSZZjgGybh1T8w/+4gHauhJddvfEvjGZNVWDytAChX0640ky0SB94TgW2xEYORJ5wg40JGSsEg9dqweq8Xtv5iHQ0+pdVZYz9lkJLRasIdoT+DhxG2Dq1KmMzrJ3oudIIYLDBAnJqELWKmzQKWaCsemAdCoWlGJUDvW6erDLlJrykinVut2UZvuXOdX8Zkan1JLGg01rkRYTBbIM2tjajni11rPlDJvNZjM809NIxIx5YFoh6UewVDA82QPPFWabOwnPmK3s27yFWW+3weu56bDpn2uhuDUAG2ISRMyYftrNKkQkqSEoqtskUa8Li1ooxUS2GvWmWIz2kr5+mlAnLctAwWD9mBQSAfFbmPq1dUl4aAhViUAsUICZsaONnjzCYPkKGDTDjMwsNtqQWwmXugtdbRXwjvFo2YnnssTCY7E46Lwbug+2YjKGsZYoAWlEBsLyxGb7/sP1kjksKtwgFadGeEleIcGyxh1obDQWT7A/nc7FrLazhjSJjQQEBjxMlhIbT+SUCFYllk757D1SS3SaKqE4lmI4Q6ebdBGqkcCG2kZ260kLXDpS03TbQ2zOxGbgAnOJbhKb1zRKifupncnboNrVGYyN/Q2FJheVGBQSCjAFBjrtcOuH++H1cBzurW+FTXV+/cWgEr9z4NOt5YIUOOgOqYvr/corIQUW7T3R8i3p66cJNatgKMbKkoRFJkEEYrjX74D4IE2NY9aQjmcYm5BFxPWqMiZI+jEoGlyIjVD/8DphhhjTsUbdAxvmRtF6r0HaBJcT/TaCKAfBUtgXTQHdfvI66c/n24PZsmED56Gfw4ScGUB2l4xEiSgATdXTfYrs2ctWZUBpKU3ldx6OFzujRRtdGnJhGJwOUTAyPCoCzg3vaVjCBRw9snujsLDOTLhqNOATTZXBitSu2VciMV7HyInlhSzqlVJMryFdjiwdyfIaPZQ3sxwK0xgDhRvRInCQ3CfQWL2njum2opH9ZbLRj+xA9goCDLvyVyD0nA8vr9oG935drz7xzsfiJ6TJTVtB7bPM88Ltm5vv7vp792Y8N5LSf5PCJYHk4oOAtyS26AhjNT0M4dY/Q6hlk+G/DCHgrHQ0J1mOY9ljxRPycClxnaJiQOteVATydCcjWWcS+hag+ZMwcpYTzcp4n8cAURiG2QtmrQmikaH4HTmN18lB2prtpOYkZ+dDDaYhhzOJLqHMcLo4X4btb2Ys5ZxZ3JHPMNfRHNeb5ng7oUGmkm1Fd7iuZVm8NfA6zl4kypaMgSLShliey8HYyCb2glGAHNvsymXtllTLNIYlD3ORlsR/iv5arw8auz8dbD4XzdM3GAIlLMc+0Tu0Hv8s3LYBouhUC6k5VVQmFRijPNJx2aIGx+VGiG//I6Q+cCs8Oqob7Jh+Lfvl1793jE42hR2H4Ly3DQn3fxxuXeNCgfY0YikBsTBQKuClmgeBT/kCLRinkuQvRZH9WAlnR5iTsCTD/1Dovvn1YM94FGMxb/RFYc4mi1/C53/6CnoP64jtTOfERKQilcOahUEwkddZkpeJsMX4aTCh+7sQOnbNRSJjI4Twk0wAfaKd4fhOuqK6Yo3VKsbbHkSYRmKDVq/r9MH9ZWt/z9ksh5Aas3VsRCxLVoPxptYAZrk4L7JmdOmov+hMxtkzU3cgzVDy/JWUKnJMU2RJ3b11xT6jZBMsTBrOtTNZOoGqgB6L6Ct3v9MaSlwBiDbTz0sStVNGkVAcigWtPRQDjzsA/5ywEKS8VHiEN8H9yK2uVjP0y7HC2l33pOH6vo8fL1SRyUGXOsAQBHF9ZNHR0HsAZXgBEyZiccZhLJwQobXGsdCnmg0hkAYYffF7d7S4bMMIWDRiMVyPmcM6OHQoAoHWYuQuprd4k2yARjHZisvkGSrZP8bsGq8TJSB7aPH4G7DvxIVfdPb7+uAYHLE0jVgAzot8J1aJFlzLp6ezKIehxj4sGpkck0UlHjPeJ8L4akI3jPNEq8J1YqIUDFaHWnWGrkvsTBkuFKdCpzEc0xVpOEJHYVohx9U35BZ1ozEHRFTmO3EmzkEe39EcegNJ/6+gJ+W15G0DLy2pOdN4MHBbNKqvj0nUnnCcftvthdtmzYWP1peCGf3qWPKEGasakHHgFAvVo1MeMzLZ/Dz8eKEKbEcw2fKSSVAMxNDb0NpKUmlM91o/gXhwB+GAcU4CD/IFtt1/GDm2Dq0tChwmtMarLjg02VokDIr690PEvwReno3KgTCl9MXrGIOJnshhPF4EJbwXrpmdhfEYEy6kUWURwr4PQdZfgvfXXPgNRME8zKDFaZBERzW8BMlwFdDEeBjn0h8EUzaJGFpMrJaj0pPRXSdfJk3FVu+HmqgcIO2MnSJFD8dDwYjkDrypijJ6JCIgNGR0tUSQ6HpxSlooHhI3xQPyiq1LP2rbWEHLG0WSMCWuNUb98muBZmXppoVfBZO327CxLFD12GT3vFCUGf/u68qNc+8E492pVJQl6nEV6p1RrrOsDjFZDqmgfv+FPgSxkx+HSU/0BmfOeOxeAoFvhNbKz+CtssQLYgQ3r+oCZtNIDGLk9Yo4qvMnsOnuE1BUJMDwhyZjGTQU3dcwZIodubAXBfYlxFveh388cDzRAeKutdegr+wJHNY5DFsLLcc/g23PeuGepWmg5d2IrsmEMbkZ/IGd8Mqj57Ya/x33L5uCapsHDNltVY36yMxp5B0y0OORKk6JK6zT3lPg+ZCuKkfPlP7x80TDBAb/4Z7+rAkGoDO16ZJcU1V36L3GDfuiY1ZO74PZ7ASOp0bzJrRSSaphKPkrTPK+bDrk+7B8bbmxP3wW09cMmchbmQJgpeOVL7h3l5dXJzZkfgS+/hsMcprgaScDI7g4xP0+9rGXfqesLEOVTZK04ccLNdGG6P93cdbiyfV/v3c+SiZaoOf4XN6Zykqh5ibYuPjs30lI+ubvT/ISQOZ0di1n219onv8Jl9KmjWbkn6Zmp+VZnP5KT+jjR98lO02JLdFzODuvH1zTxCW29MsGmuam8dJAqxIJqhH1jfl3wNvJ223YXgqd851wGa9CCK32s24LL/yONBnwUmBM7v133nkoIytznCiJtd6W1uUTJ0/+dsOGDb0v79NnlYJpo88fWD1h0iTiQqmPP3x/hdPhHBIMhXdOve++5S3HjoXf+9e/ZuTkZt2OSUqN2Fr9xyGTZpwqXTIn/drJt21A95IajcU3jx47dh1pv3f37mcohi6JxqJntr/1wRMrVq2oenPLlisLCvIfQm+qYZhdPWrs2B3Pr1zp6jdo0ErMzzpLcXHn0NGjySsf1J5dux5kWfpaTdXrd+/c+fCipUtrNr/ySqdORUXLMLnJDEdjW0ZdddWGlYsXm4fdeOOTLMMMVFX1yDc7djw4t6ws+slHH02xWi13UTrIe7744uEF999/eNOmTalFHTs+gcl3X1lWdg0ZPvwRHAv2fLLzXsbETJZkqWHDCy/du3HjRv8H27eXOJwpv6Ux+z5dWfmXW2bOJEL6vpBHArtobv4fMl36/Q4qzjq1ENARqSbghtnz7oEPCcmrT8HgnvnwEKabSsgHa0c8AMafILgYiHVcFDNnzsy8euTVtw0bPHjc8CFXXtmhsHARQ9G9mptabHv3HqRK+pWU5GZlT7daLBNDoXDeqROnqW5dunWZcO2EsbnZOYvRzXZpaGiyOCjeNHzI8GHZ2dn3cRw/qLGpOWvHzv0woP+Aktz8Ljem2FOmx2PxzmfO1DAd8ztmXTN23LWu1NS5yJAeLc0eV3V1rTJwwOCBrlTXHJNgutrv8+d98cXXUp/e/bqnudJvMVut0xVF61JbXWfNy+uYMnzIsJEul3M2y3D9W5pbXd8eO6kMKrlioNlim2kymabEorEux48ej3fp0r2DJStzosNun4Whtld9bQO3/2SledigoUOdTvsdPCeMCgQCeZUVNfHi4n59U1Pst5t44VZFUbpUnaml8/M6usaNGXOVw5FyJ8/xA1taWjN8bq9W0n/gFTacE471a1GUOleeror27lHcc8TQESP69euX53Q5K8+cOYNZJcDdT+Z3tliZB00WKp/BmoYHBVIExWFmwLtlG7z/xiuQmeuC1x1mGIXut6eVheKbh8HuF3fAuZD3b7iopZ48eVI4feLUEkmUl9OY1MTjIiYLCmZ7FPACj/kPg+FQwbpOxjwE63KOvOKbeDgjinEgfwiB0Agm8jIrpvmSAjJ5CxTv83gNLcOgkbE9+TTac7yR2Io4FjIOwy6NuY6ACShmlDgWoSVvrZDxjZIQTVaSJGyv4Dlr9EHaSKKE7QnPKKyAMPziNdKf0R6TJTIOeaOVDCZje3QySEPWhWMhLaGTJNJeBxQMroPF1ACLVuyXfJJxWDyMzX+kIzwgnBSwPVkz4ZOI/ZKsmvCEI+8NY7+EHpX0j1WNVY+XkUeLiIX/yO4pWIXNNjP0sWDu58SS38VGQfJrG6bdDHN3bIM5KODn7NiVCYfJRhafroV7+t8Ha0n7C+GiQj1y5IiLZ9hXrBbrr2LxGAT8QRRsHHicJLoVnCQDsVgUwiGse1FQFpsF7HYbMk8Fr9dnLMxsMYPDQXYHdYiEI8ZBft0vxZGCDOQM4QUDQSPJtWJ7q82GTNPA7w+gYERjrFSX02BGONmelAX2FBuYUVgyjhUMBLBEUAzhOZyJsULBEESjUUPQqa5UZDQN0VgMQgFSFlJGewvOTcWEidCeXRcZiyASjhpj0diOrJXcI8oTwLmSpz02mxXnam1bF5kbWZfLGIvwhYwVRrboBk/MVgvwqATYvs4fCkwdPnz4HmMgxNTSDFtuD9Ozrkz2LhuGSPLGPhUMh6WAMmv2LHjzvzbDIBsN72SZIctKnHYE/J5muKVkIbyf6OH7uKj7/etf/yoePngk4m5290HrsHUo6MClpafpkWjU31DX4EWmibl5uabs7CyigpG62jqPz+sN2uw2rgBp7c4Uzd3obmpubg6S6iUnN0fIzMokVhWsq6lrDQUC0YzMDD43L4/hTbxUV13n9nq9YYvVzHToUMC50lLB5/M1NzU2BlDrpcysLFNuXg6F1h5sqm9q9ft9YWQYY4yVYlfq6uqbvZ6WIM0wen5BvjFWNBrxNdTX+8KRcCzN5eI7FBYwKKhoQ30DztUXFgQTXdCxAHM2h+5BNDe5A2jRcl5+njkzO5NYvK+podHn9/sjNruVLuzUkTNbTHJDY5OntcUTRMVWCzoWmlxpLqJcHndTkz8cicYzMzPNeR1yKVTQsLvJ3YrhIuz3BeItHs+7uz7f9Wp5eXlbQnWsPCr1uNp6ipJ1VY0rqhpVvqEV7dnDB9Q911wPAw8dglMdM+FYNAJOSYSqaAyeodzw3oZysilwYVy0TkXr0B4f+/j2Iwf2TTSZhHLikjDuuU+fOn1L1enqq4LRUGksLraiBcRlTXm8ur5mtLup5RYswI8Qq0Dt3dfi84witDTH/5O4o0g04g2EQzdUnq4e3eppnS1K8mlUDl1WlRfrahtG19fXTEKjLyeeIRSN1MWi4rWVp2tGoyt4mjA7Eo1JPm/gDox9oz0e7zQ0lP0xtLJwNPKpu8F9FcbOMVjuvBZH9x8Ohz1yTLqlsqJ6NIaDhcguL84fS2rPk3VV9aNqquumxMXYPhE9AlrWkUg4dD0ZCyvY5TFRVMLhUBDXOK+uBsfye6epinqcuGSvz/9aVU3DmIqTx8dFIuE3CF98Pv83sWhkCsbe0fGIOF+U5QCuX8Xxlrkb60fVVTeMqjpzasS3J2seQbd7XrlDsHFu4/H9HzBL3fXq1KrT2h1VXkd50RX2dT2K2ddGj4a3K/xw7FQVzDxTBzMGzYaXB5SB8fLbxXBR9/tdbN68uTvWvS5dZ6M3TrvR2IRevmZ5Wgdnh84WzgIffPzBUcyCowsWLBCGlJR0F+x2SyQS8dx2221GcbzttdcKVY7L1UU9Ou22aUb70vWllq7Wrt3M6EdPnDhx6uGHHyYPzCkcqxt+upDZIWxvvAv7wgsvZDidzi6aqClbpm85sBW2qitXrjTn5OT0wDgmNDU11d9zzz3Gr2Jg5llgt9vz0LhD06ZNM9pv2bLFhlbTE10j7Xa7j957771h8sjt+uuv72XhOFvA6228ff58Y592/ab16U7W2RVdt4jGe3ju3Lny+vXrOWuqtbeFtZhRWU7jvIwkBefVOTM1M725qdlz5913Gi+EIa0F51pM4m5t7cHjCxeWfW+T4T/hd+vS7+rSTX/eJoXAgVWSpw5Wz7oLFiZv/0dcklDbcRFsmcqMrfRlBaPB8Fdl398h+jfQt64ZWMTwsgM4uenlO44mfh8IMX1tQWpWunaDotCWqsr4tu4ZcF2X7rDBLoXBiUbproTn7pwDiV8YuwT8YEnTjh8EPXFI8a+cWc6/2W0pV3QdUbT3xIcnghNKR2ZfflPP0cXXderYoSS9paK8XpyyeLB58NyCOwUHs4YVqIWCiRkx4Iasir1vNpEHEfSIGc5FZju72pxCT7AKVIbskV7nTZDP6ZjzY4yNR+DZ7dvhgr9gfCFcNKa24z+gBBhVV8eZ02wDTTZhJufgepBfbXQUOP4iOPjNFoew2ZWXMh1KgXZcxndkLfwzZhvfVbByZsHGDeYFemXJxBzyBInC5K2HYGGM7XSThR373AOt1d5Tntta/PS0dz7Qb543D/YmBr00tAv1p2IfKBrFvOOv938Uag6vU2X1oCUrrYC3cjezAmfmrIKTpqgbx8ZL7Cab2czyrNX4O4VYlmBZDRqld6LNPNkfV5WYuiMaVDx4XQ35FLKjFn/6dxB65Nbwsa0b4OJvXF4E7UL96dA/CPT82FsfuqXyq9ADb939VrMSBlFVdb/xvBWFh9l5Y/g0J0UCrS1KTKs0NiDIozz8pyn0O5bmjsaLcmyA39pSLQ4PuuXLjn7CPEP6Jtd/KtoTpV8SW4C5KXTdDIyZiylNCcdDsQe33P0R2WigZvxt2Eibi1smmLTOkZC4y1vXuvitpRUX/JsN7fh/BF3XGV3XrMnTdrSjHe1oRzva8X8aAP8LB3DWr85/adYAAAAASUVORK5CYII=">
          <a:extLst>
            <a:ext uri="{FF2B5EF4-FFF2-40B4-BE49-F238E27FC236}">
              <a16:creationId xmlns:a16="http://schemas.microsoft.com/office/drawing/2014/main" id="{A1675E4E-E3B2-4CE3-B9A9-9A0E4010520E}"/>
            </a:ext>
          </a:extLst>
        </xdr:cNvPr>
        <xdr:cNvSpPr>
          <a:spLocks noChangeAspect="1" noChangeArrowheads="1"/>
        </xdr:cNvSpPr>
      </xdr:nvSpPr>
      <xdr:spPr bwMode="auto">
        <a:xfrm>
          <a:off x="3280410" y="3985260"/>
          <a:ext cx="33528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314325</xdr:colOff>
      <xdr:row>16</xdr:row>
      <xdr:rowOff>0</xdr:rowOff>
    </xdr:from>
    <xdr:to>
      <xdr:col>5</xdr:col>
      <xdr:colOff>619125</xdr:colOff>
      <xdr:row>17</xdr:row>
      <xdr:rowOff>116205</xdr:rowOff>
    </xdr:to>
    <xdr:sp macro="" textlink="">
      <xdr:nvSpPr>
        <xdr:cNvPr id="5" name="AutoShape 5" descr="data:image/png;base64,%20iVBORw0KGgoAAAANSUhEUgAAAK8AAABUCAYAAAD0x2evAAAAAXNSR0IArs4c6QAAAARnQU1BAACxjwv8YQUAAAAJcEhZcwAADsMAAA7DAcdvqGQAABjoSURBVHhe7ZwJfFXFvcf/M3POXXKzkLAESAgJYREUWRIWkUVQZA24Efu0iIpbrfKpdQFsn5F+VLaHS61tRUSxaq3liZQAglAERWUJyKJUREI2EAIkIbnb2eb959yTkIRg6ad9SQjz1ZN7zpwzc2b+85v//OecewGJRCKRSCQSiUQikUgkEolEIpFIJBKJRCKRSCQSiUQikUgkEolEIpFI/lWI8ympR86mTcqZcHpsFFBfiFhxikYYqABU56bF9TPgja/wXBdfOYcQy8kiaWSkeB1y3tjkCSd3S+G6NZRzkkkJ6QGcJ3GAeLRSNAGic+A64UTjnJcTRk6DBccsDtspmJtOt0/ZuziT6E5xkkbgkhfv4+uLuhHNyiaEjqGUDmEuDxPpeihYCmDuIpwe4oTnAyfHCfCT4pwFFqNEIShyxpll4GcoyiB75kxKss9LGodLUrw5OZzqg4oHmhxmUELHu2Pi4rSQP2xq2nY8/XeL0r+x00Z+/9tSzqCqzUguSXPjkhPvzFVFfTB6fZIq6mTF5XGH/WdKCSFvcSDveMYl7QlvKIkHg1xvcSsRHey6BRM7HnCySpoZl4x4czble0IB9ecYGuS4fbExIf+ZEssyX/GHyeJXbko+NTO3cDiGDg9jXNuLU7ocuPXagvGdip3skmbIJSHeX60o7qSr1ivuqOgsyzR0Ixx6nTHPb54b1+7YzLVF14DFn6KUjeTcWmmFw/+94Mau+5yskmZMixfv7FUFwyzKlrqjfF3DQf8hzvmMBRM6rX1kVWGSS6FzKFPu5IZZwbk5c/6ElCVONslFQIsW78w1JUMZpctcXl+XUFXFKkrd99veNrdgMmHKIo8vNh3Dh50616ctGp/6jZNNcpHQYsU7e2XRldxFP1BdnnQ9GFiqq8qMRWM6+DG2fZyq6jOq6nGFA1W5jPMHnstKKXGySS4iWqR4H/lLYYInhq11+WIHhqrKf3/Y/8WMXm0HqLhgm89U5SHGXFQLBz4InArc9fLU7mceXXfMp2ratUR1Vc4d22GTU4ykmUOdz5YDB+KOofPdvpiB4aozyz3jkx9OjxoUi8J9x+XxzmBMpXrIv9ET1qcL4c78qKiPaprvAKWXnyoo+cwpRXIR0OI87+w1RbcQpr5vmkaebpBxMTFaFQp3ser2TOXcAtPQDujUmLBoTGr+rNXFt6IFXsRt4bxxyc87RUguElqU5xXTP1D2FLfMAOXkF89PSjoZDii/wlBhKooWTD1scg4zI8ItfIgT/i6O3yXVwn1idWHvJ9YUDeact/inMC2BFiVeF7duUz1RvS3g8+ZOSNr65JpjWYTSmdyygCkqcELenD8+edWsNUenMZfnZQpkhfu49qzIOyu3aCrh5EHVYscIIdwuUNKsaTEe5sH3j0fH+owtGLu6Ca+8JmR6XF5F+YgoyhVCvOiNjxrAR6lg+DAq/jumBMDQh86b2PnwE6uLf0kJTMa02+VbtYuHFuN5Y6L1kURhPdBlLpw7vnuph9LHhHBNXQP0vmBa1sqF45K/NUF5Hr1zHBh8nhDuzDXFWeho/9sE+I0U7sVFi/G8v15/4neWZYzue6ZDr+3RxZcrHD4njPmE1wXAIFYzr7AUZaDq8bxh6OG9mg7XUqopjKpbMJ74fP6EpDsjJUkuFlqE583ZVNZK18NjLcN6KTubmG5FfdQdHeMT55jiwr9kvcvrPskUNkVRXRhCGCvEYo4R5W6Mb7uBYr0lrq1PxbYBrcu2X9WvfFfG6PK9AzKrtg1ojws+uZhrJjR6R6Rl3nsdruZvE79KcJLqIhZLFpwgYO6nRP3ycN7iQucMpPa9qw8w+gfgEHKShFPl1KV6EjokDi47XroDcx/v0q/38MRu3Vq17ZwCMa0TIRzwP2IR+jHhxl7MG6CET9SYulO1rB14r8S0xGPt78/MtOsT2JmRwt3KjdziN6JQe+ANojDZhYbS0VpBrGAht2CDzuG9+H7b9xKCJTYIJ50z7pmJ9cnCg3AkrQY3ZnqlYNfr7zrHdUjp/bN4pmovWQQ6Y/663ycm4MWinz6ya8k6J6WGtP53P4iL0p/WsQ+C92Jo13xTjflZ8ZcvYBvOkjx4eoKiw29xNwUvNCKptcEWEl7GCS8hnO7gBttSsOfVI87JJqXRxZuaee9jlLkWovdzUhoCq4XKwUVWCRr+HTD1uQV7lpVj3hGUqp80lNc0DKBM9BEFw8A4F9Pi2ydCz6sHB9MG9JvMiZrmcke9qgcDh/pVfnZZnu+qEarbu1EPB7+YP6HTEP7VlT4/uGZggPyA10NTTBPHEEYcli3NiD7RSwMu7EBVUcUh8wyefzvMtefa9NvTwOvlKSwtI/4NwpSp9esr6mhaxhZfsGL0N9/8VXOSa+iUcd9QhZJPhQ3qQ5mK5tDuPLLrtWVOkk3HAVNbu7h7PSVKf/E8uz5oTcQaVZD3+idOkk2nfnd3ZJR9Sinr0lC+CNhoWyk4Ui2jBK97p8oPz5z6dmmlfbqJaPSwQVgQRSmE+SObgdehw6E0iTHlCVDUxZCTQwnmFAauu6FrMk1buJHyTWC4L45P/3Actv1ttfd/n12Ugh00TKjRsqyi7OxsE7vhenuMAIv5Ye+oRD91L/N6lOdUhaQEQxZo6FoNW8COiHETgtYNdN1BC6tGYn1R7EEvc/2t8qvMK+yb16EXVtYUza1XX1EHFDOBq6qiE7o6F9eBcX4jXnhOPnsTFcHpoj7MVDNwaPUXZVdfG5FsZF8MO3ShUyNXn4UQJrzEOfV0TtofwqbV/YIDL4kp7ieio9n/2CebkGYR86JR0eGh13S2GtCIFhqNEjolLffYzTh91Z9+haHDrdoklHmjvftQZsXYD84Z7FAUsHjfEK6qujtYWYnhCnYiJcftk4ReJhybQqGTobVd6lHh5lDYssV5IeB4sUWsqrQ/pfTd4O5Bqc6pCwJbrOIUcbNzWEPilT/1YTsmOIcXDFqu/oLTQFucdvYR1CjA8JTMn3VxEn4UFOvX3DQ/Rvvvx8piSFUt5MjgwxkoO7X/XYPsxCaiycUrplA0xx5uWmNM08qwTONJ55QDmlwEloSPQv+Ai7Ba4hLplnUy84ZJX9zw2Izbht1+20vJl3UDy6zlmWwvQgYa4XCiyInGj7bTCUnCA/F/XKGRMd7Q9dolXzCaxgHDjN4W5fOwrEgPXwCi3SiA0Z1HTPM4STYu5h6FhaTYUrtAUjLv6oKDcYRzGLEL5wcwzHmdUMVOsgcukK446obYCT+KaAlZgHH19R5PwhAs67k6dsddTGuFQ6aPk9IkNAPPa/d3OTe17YW7XtuFwSsuyPg/RAfUEDFWPMZltdxyDZypHrNN9/Sy7oMGxqf2z0Dx1ouJCRE9KHoU/9BuIknMlOIOOqewvXIkVBjJaIwfi8PPTziM5TKY6P9q4Ggn6Z8ixIQj8nJWRTOdJBtGyEjCVFyUXbh4qaVkoVA72mUi2EacpEguOgVcH+iYGLGleN5NmDUpI+M+1U44P2hubhvj288XVjLxxSXgZWf7JFI3LPiflfP/SjN5VHZWqdyKEvsNG4Xj+rsBMHd5uySwyo8diz528Nua+LcGwksxHNFE56JHa/dkbnFfQjhGtRg2EANKtBT4onIKliPEHRHAv4KJoYrHRX1U4WOdpHMQnhbv/R2KoshurhhITEnAoGiocwmk9L+3A9b1+shsYePHC7+uZZ5z6Drw9liclSbWvQZbRmCzqSp7cIh+JxaadiqGYLhumFDBeYqd8GNQWlMJTtkIrG60o1lElEdCOHM06UudZiBeIRjwUdXVDae/65hLfwmFll7H86Dx8ZrD6KlCEcM5iD6ipNWu3FVdnpn4yKLcl16+5fDuPXXEK55CpF7Rk3l8UcQyTFAUNR6n+J9j1tOiMwUUBbzNfx3kVd0MDC3iUkwUo2VvLlVMt/8cA2NlLK534eeDvU7SuXByGluyoaZtkal8kohzI8dmL1T05bYHtQXHS/HzQ1xU2acbQje8vfDKkdVtsQeJZeYbnH9f/OWrJTjdHKotbAwjotCl3u4cngeUu8VvTe1/z9y0jHs2c0JfxHLRoUTqLe6BbThiaeoWO6GJaHLx2t6Q8z64qt9IubIOO8/+6mINaHjsjCCYBM/VX7Ch8AmLLi06enW4MvBfmj/Y0Xm2JQoGE+PYxC6dod+ECQlMVVVRrilCCkKniQ6vDi/wDoAeENZX3gWfnbwFNud1gJffT4WFb6fCe+s6QyCs4H3EvTi4VQ5KA1oSYTZekRYbrdSJYWuD93QRzlfghfazVqedg6OYO13soLe7qVpm9nAF2I0TQaGz3zCE34yD/WyNhHgJ2Vm8O/mwOLQo/aSOPRGcASYnD37k/INM3J7SGwhjs7A/huNxzVpDDCRuGScJMWYU7vtDmZ3YRDSLsAFHsoIeNAZ3qf2IzEEYSmyox98f+eq1zRinNiAMISrRuWhc8YEbDgagqLCew66CEXfcAVFxrdArOuUKr8dBxXtGvJ0A8wtBFhw4CI+/EIT7XmwPi1YkwIsrE2DJ6tYQDDFQFQ6hsAv+sqEDbNzeXmSpgzhGY1bEquI5WMNgkE0xTvkWBbfH9l4IfhKLkFtgyhRGOZwNO4QIOV3O6fnL6zr2YTd+ZNltqkYIlfPdAHMiijWMNSheHPSRCgsho716Mb1ijJ1wPvA64c0j/VEtXFxcW/oqwsjV+XlvfmwnNiHNQrzYmWha/A8VYAsWV8j2COfGd5ZlPBodKo88gWCsnmRssOu4ZlvbQZQjwgXxKtjj850Vbg2Yo1aHU1zIHN7+JWz985/hZEGhHfWKkA9lBROuOgkdEqogGFTg6aWp8OjijrDsozaRjLVQsGqU8v3L930esBOmfCOqUddHc64YhlVl6MZyIc4Itl8dmfZ9zE/wABddol5itjHKCFe3Opc0iHEiOBlHRJfabUGxYfXJTZ37T/+wc/97VmIMtRAXb7hgrb4GbU2Zh3B6vTgiuBSwk+uBiRr+wSC57s3xUK3yVxx1DpuUZiBe8RCAi5+ef4ojfRNuH3LTWGRycwrV1aEFeUueb+gtVAQ0LOflYMBPqMrm1F2oEfjm062Qv3MnMCXyuKg+trpUFYr274cdq9eBFtbxWixDeB1Dh9TL08E78E743hgFG/KSYM12dNYYH7eNM+roSfSviHlNDpuysyOvc9t+3RanZdK6WjT2bEBo+/TMjG49Bg44RAmPhA44VNAj98C48ldYkAeHFX4Ir8u3HNn9+wJiOc+6auMsprDkLCq+qOzcIwK6ckIzKVUmU8omMcrGY2XrDCL7pQPAxLRB0xNVndYf2QJcA/JnLZNMxtnuBJYZSbS9tjI2yhP3rJgp7MQmpMnFa0+fHPZZWnDykV2vjzqya8mNuD1WmLdk+eG9f0TD/QhCu0A0k/J9Gb+89lkh/OqXHEKY4nnvng0b4fTRkjoCFm/khDfWw2EoPfw95OWuhrA/gJq1wEKP7fZ5offIYTDk1mwoUa+Cd07NhPfyJ6H3DYLPTWDCUD96WgsYwQUg0SFKRdFb/q2+VgdXOreABDOE/c9rbipetvjiY+L7Xjfqk8wbsh4hCt0baYA967TFvz1FnTxeDygeW4+bRT471KgHCk/v3GdaKmYcXTvMshEjCWcye1A4m51WGzGQGOsEJh0aUI2aGessWHNKDxbueW017i+onV8MQrTtw53zY6Y5SU1GM/C8/z4qRsx/zc5Gx6fMQpEcrza28MSVp8ph16pVKM4qdFjCq3L44buDsOVPb0PuCy/BpmVvgxYKQ7uUTpDatw9kZo2F6x+4D/qMGw8urxeDcDF7EqgMYKDscUHGxDGwp30OvHfiafh7+YOwo+oW2FM5FNaV33Hgof3FmbPWFk+Zvbbkiax5s1/skJ6aKRaN1WB4QgPl5Sv6j0+5PRwIbxb1jAwYHRSFQvJlXaFtSpIYXaXo5c754k0N4hG1ykZhexJFe6oRAxaPg7j562wWx1DmbFhlg/nw3tOjdLzxueDIt+z0QMyZVzGEWSXCuAh4P9sz0Lkpg+7JcBKbhBYh3mqO7Pzjt4zSp2v7GbFwO3roCOxFDyy8FE6z0OnyK2DwLTdBh+7dIBwIwsCscXDtfdNh+NTboefwayC2bTtbVMLL6OEQ7N+wHr7fsQ16DRsC3a8eBuVmW9gXyIRNlVnwYdm98KfSHPgseM89raOM9S6P733V65vvjY2/2xsT10oseux64MCpLKs488mbb829lZKScOjMhwa6fndUFKT17Q19rhspnvtC8cF8DF+07wq/eqPBfwTFlqpYuHJypxBgDZGBIP694Gzd4kMsToaLDcPdYbjoG4rXb6melQTCN2OE0U9ndAAenvffFS7d/NcqqpJfo+1Ka+J0HAfYnnYYQS3qOODnGBo1DS1KvILD/rKlzK2urt1RwgN/t20HCnAH7tMS0W/RrdtAUo9ukJiWDJ2u7AOK24NOW/y62KhZ4IlBYIY1SEhKgitRXIqCDgfP43IQQwZcEBINVNwUCGJGv18L+oNawB/Cz5JgZfknladKi/GG9iAQg0EPaVrVyZO2UG6f87Q5IGuidc0dt0Eb9PoHt+2Eoq8P2PfEq1eIaxpEOFDKR6BYe4pyq4l4RrK5MCbpo5Ldr+8VbyvFVrDzj7sLdi7djSfXiDrUgHnRgbbHvcm4d94nGoL8ba/vxZngaefQxnYEVBnh4tozTlKj0+jiRYPhuuXsl3DsjTFq+by1HeZ5UPD6ehv+wRnubDtwcRfbru1TOA0HTd2wn/WKL+uYuKDatXY9HNi6dS1633wRSsYkJECf0aOFx7NQuUW4UC9iqgvLjRQnxOGJjYX23S6DHkOGQZeBg+202ogZFP8rx7230Vc/iXHwaEb1YccKDk4uLS7e6PFFgTvKA63atYGU3r2CNz711F2z1x3d6olLWNe+S9oP+zZuhrw1H0PV6QpcPKJDBa5zRtc6xQuXXae9+AfvqdyAa7D4iP1EeuSFJBrwM9g8p0EhWgYsx49KwtSasuyNsGFo//ZikNVNt1+p1xBnaMtwFllJmbBP5BpxR8x/f2r/6TMiVzUuFyCY/yzJmXdfQQlchWsK271xsWIz+bHoUOXH53+qEKFLxn1xlsn7EhqJ39AbEFyla6YrZk/9L1nfNm/1E774NvOxY6DyZGkuCrMsrn2HqUDMDQkpHRdwjf9JUV2JJsabQo7olXQ0xke4H8TQdJyiumMMHePdWqGiEGp98QpsAVOK60C9DBt0ClPCWFaoquxUZ/TkiSJkEOFBVKt48ZJEs3RjE1Xoovd//cw/KspLu3hjoy0FB6ZoDyOsqhUh+/LyFtseWrwyJsTqQfnZf+Sa4/AXXw91DiP5ODM4I18fzltc4STXh6T1vTcTi/GiyWsaYVrEVBgm1Hv1zizzH4e+eqPUObQRdcF5pM7XOLEHsMpK2ZHtr+IC1DZlo9Ho4m0scvbzaPOHE++p7qgJ4ZD/QFy7djdWnDixFJs82NL0yehqTzDG/sxcri6GFkYBim+3oY82+XsqI7norHElb2WjJ/YJD8dN9OJ2OHG+/hHPedFj44bawlhbeCcsE/NhbIsZyUGcaldg4gfzxnTchRkataNbIi1WvILHPyzuwVzkY5fH2ykU8D9ATb6RutRVuIjz6sHK4RpXXW4XXaK6vCPEr4yFMxOPTXF/J1pmNuNqvsG1iVjUKBR3D0xLRzGji4yUfy52HClClSBOsUfQH+fjgNiNvmkND1XuW3hDzyb95UFLo0WLVzBrTdF49JzvYVhwilEYTnTuMVVlNQq13AjQiRj/BpkrPAt195DidseKGFl4TfS0fsMw31K499nnstqUzPqguLXltjqiP022CElDz90WPastY/wjAgrxu7ESHAGFnPFTJnWVDqpof0r8IFRcI/nP0+LFK5idW5zNGbyL4epKz7akKcaQHzpjCLAE41eVGtqUuZPTj8/KPZqBkd9TmDZGcXvcYroXj9UMLXQco4k3TZX/duH1nZvFa1FJhEtCvILHVxVMUhR1KQr47XnjO/7ikc8tr7v86FwUaxqY2sPzJ6UX5nBOtbVFwyxOH8Il0VhctEVXP3nQgv5SNNYqINZfwpUln75w65A6C0RJ43PJiFcwK7doEFD4HU7tuXMndPqNiE+fXHd0LHrhK7VW/LcvDEmxBZmziSuBUH46tVTxG7OJeF0vlzc6Tjwv1kIBDWPiQ2i69Rz4ekKVA2WFJSWL74/8dF7SeFxS4hXkfFSYoJlsuOUPbZqfnW4/Vrrv1Z1qh+4ZfM7Icx/WCw/tKj96GYDVD4BeQzgfiDFuEgrah4s7Ypp6Ka7zjhDCvyacHjDAPKhyesRSrCqqQ1BVY4PgjjvTUNmSf49LTrz/Ljk5ObRqwLROLurqyoEmE24mcUraiFe2nEBrFLZBOJQD58cIY9+bunk0KsadN2dkYpVThETSbJEOQSKRSCQSiUQikUgkEolEIpFIJBKJRCKRSCQSiUQikUgkEolEIpFIJBKJRCKRSCQSiUTSFAD8HxLJhgf+oqaqAAAAAElFTkSuQmCC">
          <a:extLst>
            <a:ext uri="{FF2B5EF4-FFF2-40B4-BE49-F238E27FC236}">
              <a16:creationId xmlns:a16="http://schemas.microsoft.com/office/drawing/2014/main" id="{2EA1976B-4766-4B11-B844-629E98C7E1F4}"/>
            </a:ext>
          </a:extLst>
        </xdr:cNvPr>
        <xdr:cNvSpPr>
          <a:spLocks noChangeAspect="1" noChangeArrowheads="1"/>
        </xdr:cNvSpPr>
      </xdr:nvSpPr>
      <xdr:spPr bwMode="auto">
        <a:xfrm>
          <a:off x="2966085" y="3985260"/>
          <a:ext cx="304800" cy="2990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543064</xdr:colOff>
      <xdr:row>0</xdr:row>
      <xdr:rowOff>145573</xdr:rowOff>
    </xdr:from>
    <xdr:to>
      <xdr:col>14</xdr:col>
      <xdr:colOff>695325</xdr:colOff>
      <xdr:row>5</xdr:row>
      <xdr:rowOff>89111</xdr:rowOff>
    </xdr:to>
    <xdr:pic>
      <xdr:nvPicPr>
        <xdr:cNvPr id="6" name="Imagen 5">
          <a:extLst>
            <a:ext uri="{FF2B5EF4-FFF2-40B4-BE49-F238E27FC236}">
              <a16:creationId xmlns:a16="http://schemas.microsoft.com/office/drawing/2014/main" id="{C430A545-C20F-4B45-BF95-3F4FE16C62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42184" y="145573"/>
          <a:ext cx="1737221" cy="857938"/>
        </a:xfrm>
        <a:prstGeom prst="rect">
          <a:avLst/>
        </a:prstGeom>
      </xdr:spPr>
    </xdr:pic>
    <xdr:clientData/>
  </xdr:twoCellAnchor>
  <xdr:twoCellAnchor editAs="oneCell">
    <xdr:from>
      <xdr:col>2</xdr:col>
      <xdr:colOff>28575</xdr:colOff>
      <xdr:row>1</xdr:row>
      <xdr:rowOff>95194</xdr:rowOff>
    </xdr:from>
    <xdr:to>
      <xdr:col>5</xdr:col>
      <xdr:colOff>257175</xdr:colOff>
      <xdr:row>4</xdr:row>
      <xdr:rowOff>142875</xdr:rowOff>
    </xdr:to>
    <xdr:pic>
      <xdr:nvPicPr>
        <xdr:cNvPr id="7" name="Picture 1">
          <a:extLst>
            <a:ext uri="{FF2B5EF4-FFF2-40B4-BE49-F238E27FC236}">
              <a16:creationId xmlns:a16="http://schemas.microsoft.com/office/drawing/2014/main" id="{84E46744-DD54-4F84-8AF1-25811A3DC70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20" t="40714" r="52131" b="-4285"/>
        <a:stretch/>
      </xdr:blipFill>
      <xdr:spPr bwMode="auto">
        <a:xfrm>
          <a:off x="302895" y="278074"/>
          <a:ext cx="2606040" cy="5963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132483</xdr:colOff>
      <xdr:row>0</xdr:row>
      <xdr:rowOff>0</xdr:rowOff>
    </xdr:from>
    <xdr:to>
      <xdr:col>10</xdr:col>
      <xdr:colOff>361082</xdr:colOff>
      <xdr:row>6</xdr:row>
      <xdr:rowOff>70948</xdr:rowOff>
    </xdr:to>
    <xdr:pic>
      <xdr:nvPicPr>
        <xdr:cNvPr id="8" name="Imagen 7">
          <a:extLst>
            <a:ext uri="{FF2B5EF4-FFF2-40B4-BE49-F238E27FC236}">
              <a16:creationId xmlns:a16="http://schemas.microsoft.com/office/drawing/2014/main" id="{A3A68324-039A-416B-88E6-F6D3244809DE}"/>
            </a:ext>
          </a:extLst>
        </xdr:cNvPr>
        <xdr:cNvPicPr/>
      </xdr:nvPicPr>
      <xdr:blipFill>
        <a:blip xmlns:r="http://schemas.openxmlformats.org/officeDocument/2006/relationships" r:embed="rId3"/>
        <a:stretch>
          <a:fillRect/>
        </a:stretch>
      </xdr:blipFill>
      <xdr:spPr>
        <a:xfrm>
          <a:off x="4369203" y="0"/>
          <a:ext cx="2606039" cy="1168228"/>
        </a:xfrm>
        <a:prstGeom prst="rect">
          <a:avLst/>
        </a:prstGeom>
      </xdr:spPr>
    </xdr:pic>
    <xdr:clientData/>
  </xdr:twoCellAnchor>
  <xdr:twoCellAnchor editAs="oneCell">
    <xdr:from>
      <xdr:col>10</xdr:col>
      <xdr:colOff>543984</xdr:colOff>
      <xdr:row>13</xdr:row>
      <xdr:rowOff>305962</xdr:rowOff>
    </xdr:from>
    <xdr:to>
      <xdr:col>11</xdr:col>
      <xdr:colOff>404813</xdr:colOff>
      <xdr:row>16</xdr:row>
      <xdr:rowOff>126351</xdr:rowOff>
    </xdr:to>
    <xdr:pic>
      <xdr:nvPicPr>
        <xdr:cNvPr id="9" name="Imagen 8">
          <a:extLst>
            <a:ext uri="{FF2B5EF4-FFF2-40B4-BE49-F238E27FC236}">
              <a16:creationId xmlns:a16="http://schemas.microsoft.com/office/drawing/2014/main" id="{D2B380D5-FB74-4786-9F67-B4BF53BCD1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28140" y="3651618"/>
          <a:ext cx="622829" cy="725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547689</xdr:colOff>
      <xdr:row>17</xdr:row>
      <xdr:rowOff>71438</xdr:rowOff>
    </xdr:from>
    <xdr:to>
      <xdr:col>11</xdr:col>
      <xdr:colOff>439978</xdr:colOff>
      <xdr:row>18</xdr:row>
      <xdr:rowOff>511969</xdr:rowOff>
    </xdr:to>
    <xdr:pic>
      <xdr:nvPicPr>
        <xdr:cNvPr id="10" name="Imagen 9">
          <a:extLst>
            <a:ext uri="{FF2B5EF4-FFF2-40B4-BE49-F238E27FC236}">
              <a16:creationId xmlns:a16="http://schemas.microsoft.com/office/drawing/2014/main" id="{9DB050FD-202A-45F3-8647-4EDE3E24814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31845" y="4512469"/>
          <a:ext cx="654289" cy="631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276225</xdr:colOff>
      <xdr:row>2</xdr:row>
      <xdr:rowOff>133350</xdr:rowOff>
    </xdr:from>
    <xdr:to>
      <xdr:col>11</xdr:col>
      <xdr:colOff>723900</xdr:colOff>
      <xdr:row>22</xdr:row>
      <xdr:rowOff>152400</xdr:rowOff>
    </xdr:to>
    <xdr:graphicFrame macro="">
      <xdr:nvGraphicFramePr>
        <xdr:cNvPr id="2" name="Gráfico 1">
          <a:extLst>
            <a:ext uri="{FF2B5EF4-FFF2-40B4-BE49-F238E27FC236}">
              <a16:creationId xmlns:a16="http://schemas.microsoft.com/office/drawing/2014/main" id="{54066786-4FEB-490E-B8BE-FD807DF3B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11</xdr:row>
      <xdr:rowOff>97632</xdr:rowOff>
    </xdr:from>
    <xdr:to>
      <xdr:col>3</xdr:col>
      <xdr:colOff>1352550</xdr:colOff>
      <xdr:row>22</xdr:row>
      <xdr:rowOff>35719</xdr:rowOff>
    </xdr:to>
    <xdr:graphicFrame macro="">
      <xdr:nvGraphicFramePr>
        <xdr:cNvPr id="4" name="Gráfico 3">
          <a:extLst>
            <a:ext uri="{FF2B5EF4-FFF2-40B4-BE49-F238E27FC236}">
              <a16:creationId xmlns:a16="http://schemas.microsoft.com/office/drawing/2014/main" id="{8020EB66-F72B-4A3F-8D4D-21056BD939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youtube.com/playlist?list=PLpagv2tSR-PxEgyqb__lzG-L3qNfDr0K5" TargetMode="External"/><Relationship Id="rId1" Type="http://schemas.openxmlformats.org/officeDocument/2006/relationships/hyperlink" Target="https://www.youtube.com/playlist?list=PLpagv2tSR-PxkSbLXdw14kxTcOu9ZwtH0"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F5B1-629B-4D3D-A621-3D6933A00CB6}">
  <sheetPr>
    <tabColor theme="7"/>
  </sheetPr>
  <dimension ref="B8:N29"/>
  <sheetViews>
    <sheetView showGridLines="0" zoomScale="80" zoomScaleNormal="80" workbookViewId="0">
      <selection activeCell="B8" sqref="B8:N8"/>
    </sheetView>
  </sheetViews>
  <sheetFormatPr baseColWidth="10" defaultColWidth="11.42578125" defaultRowHeight="15"/>
  <cols>
    <col min="1" max="1" width="4" customWidth="1"/>
    <col min="4" max="4" width="13.140625" customWidth="1"/>
  </cols>
  <sheetData>
    <row r="8" spans="2:14" ht="54" customHeight="1">
      <c r="B8" s="189" t="s">
        <v>0</v>
      </c>
      <c r="C8" s="189"/>
      <c r="D8" s="189"/>
      <c r="E8" s="189"/>
      <c r="F8" s="189"/>
      <c r="G8" s="189"/>
      <c r="H8" s="189"/>
      <c r="I8" s="189"/>
      <c r="J8" s="189"/>
      <c r="K8" s="189"/>
      <c r="L8" s="189"/>
      <c r="M8" s="189"/>
      <c r="N8" s="189"/>
    </row>
    <row r="11" spans="2:14" ht="26.25">
      <c r="B11" s="191" t="s">
        <v>1</v>
      </c>
      <c r="C11" s="191"/>
      <c r="D11" s="191"/>
      <c r="E11" s="191"/>
      <c r="F11" s="191"/>
      <c r="G11" s="191"/>
      <c r="H11" s="191"/>
      <c r="I11" s="191"/>
      <c r="J11" s="191"/>
      <c r="K11" s="191"/>
      <c r="L11" s="191"/>
      <c r="M11" s="191"/>
      <c r="N11" s="191"/>
    </row>
    <row r="13" spans="2:14" ht="42.75" customHeight="1">
      <c r="B13" s="190" t="s">
        <v>318</v>
      </c>
      <c r="C13" s="190"/>
      <c r="D13" s="190"/>
      <c r="E13" s="190"/>
      <c r="F13" s="190"/>
      <c r="G13" s="190"/>
      <c r="H13" s="190"/>
      <c r="I13" s="190"/>
      <c r="J13" s="190"/>
      <c r="K13" s="190"/>
      <c r="L13" s="190"/>
      <c r="M13" s="190"/>
      <c r="N13" s="190"/>
    </row>
    <row r="14" spans="2:14" ht="30" customHeight="1">
      <c r="B14" s="30"/>
      <c r="C14" s="30"/>
      <c r="D14" s="30"/>
      <c r="E14" s="30"/>
      <c r="F14" s="30"/>
      <c r="G14" s="30"/>
      <c r="H14" s="30"/>
      <c r="I14" s="30"/>
      <c r="J14" s="30"/>
      <c r="K14" s="194" t="s">
        <v>2</v>
      </c>
      <c r="L14" s="194"/>
      <c r="M14" s="194"/>
      <c r="N14" s="194"/>
    </row>
    <row r="15" spans="2:14">
      <c r="F15" s="193" t="s">
        <v>3</v>
      </c>
      <c r="G15" s="193"/>
      <c r="H15" s="193"/>
      <c r="I15" s="193"/>
      <c r="J15" s="193"/>
      <c r="K15" s="192"/>
      <c r="L15" s="192"/>
      <c r="M15" s="192"/>
      <c r="N15" s="192"/>
    </row>
    <row r="16" spans="2:14" ht="17.25" customHeight="1">
      <c r="E16" s="31"/>
      <c r="F16" s="193"/>
      <c r="G16" s="193"/>
      <c r="H16" s="193"/>
      <c r="I16" s="193"/>
      <c r="J16" s="193"/>
      <c r="K16" s="192"/>
      <c r="L16" s="192"/>
      <c r="M16" s="192"/>
      <c r="N16" s="192"/>
    </row>
    <row r="17" spans="2:14" ht="17.25" customHeight="1">
      <c r="E17" s="31"/>
      <c r="F17" s="3"/>
      <c r="G17" s="3"/>
      <c r="H17" s="3"/>
      <c r="I17" s="3"/>
      <c r="J17" s="3"/>
      <c r="K17" s="32"/>
      <c r="L17" s="32"/>
      <c r="M17" s="32"/>
      <c r="N17" s="32"/>
    </row>
    <row r="21" spans="2:14">
      <c r="B21" s="33" t="s">
        <v>4</v>
      </c>
    </row>
    <row r="22" spans="2:14">
      <c r="B22" t="s">
        <v>5</v>
      </c>
    </row>
    <row r="23" spans="2:14">
      <c r="B23" s="188" t="s">
        <v>6</v>
      </c>
      <c r="C23" s="188"/>
      <c r="D23" s="188"/>
      <c r="E23" s="188"/>
    </row>
    <row r="24" spans="2:14">
      <c r="B24" s="34" t="s">
        <v>7</v>
      </c>
      <c r="C24" s="34"/>
      <c r="D24" s="34"/>
      <c r="E24" s="34" t="s">
        <v>8</v>
      </c>
    </row>
    <row r="25" spans="2:14">
      <c r="B25" s="269" t="s">
        <v>319</v>
      </c>
      <c r="E25" s="8" t="s">
        <v>9</v>
      </c>
    </row>
    <row r="26" spans="2:14" ht="30.75" customHeight="1">
      <c r="B26" s="227" t="s">
        <v>10</v>
      </c>
      <c r="C26" s="227"/>
      <c r="D26" s="227"/>
      <c r="E26" s="8" t="s">
        <v>11</v>
      </c>
    </row>
    <row r="27" spans="2:14">
      <c r="B27" t="s">
        <v>12</v>
      </c>
    </row>
    <row r="29" spans="2:14">
      <c r="B29" s="35" t="s">
        <v>13</v>
      </c>
    </row>
  </sheetData>
  <sheetProtection algorithmName="SHA-512" hashValue="yRT9Ieznlc7yUVVjBk6kzj+YwI30lvkMowaCWXIaAMwBSKoJWo65Cvcdz997gXE42FOAXg01EGWrTuWpggG5dA==" saltValue="BSfX9321wF31p8xFli+CGw==" spinCount="100000" sheet="1" objects="1" scenarios="1"/>
  <mergeCells count="10">
    <mergeCell ref="B26:D26"/>
    <mergeCell ref="B23:E23"/>
    <mergeCell ref="B8:N8"/>
    <mergeCell ref="B13:N13"/>
    <mergeCell ref="B11:N11"/>
    <mergeCell ref="K16:N16"/>
    <mergeCell ref="F16:J16"/>
    <mergeCell ref="F15:J15"/>
    <mergeCell ref="K14:N14"/>
    <mergeCell ref="K15:N15"/>
  </mergeCells>
  <pageMargins left="0.70866141732283472" right="0.70866141732283472" top="0.74803149606299213" bottom="0.74803149606299213" header="0.31496062992125984" footer="0.31496062992125984"/>
  <pageSetup paperSize="9" scale="56" orientation="portrait" r:id="rId1"/>
  <headerFooter>
    <oddHeader>&amp;LCEGESTI&amp;CPROMAR&amp;RProhibida su reproducción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9046-A98C-4694-BB45-0C880F40D9A1}">
  <sheetPr>
    <tabColor rgb="FF002060"/>
  </sheetPr>
  <dimension ref="B2:J19"/>
  <sheetViews>
    <sheetView showGridLines="0" zoomScale="80" zoomScaleNormal="80" workbookViewId="0">
      <selection activeCell="D9" sqref="D9:E9"/>
    </sheetView>
  </sheetViews>
  <sheetFormatPr baseColWidth="10" defaultColWidth="17.5703125" defaultRowHeight="15"/>
  <cols>
    <col min="1" max="2" width="17.5703125" style="37"/>
    <col min="3" max="3" width="4.28515625" style="75" customWidth="1"/>
    <col min="4" max="4" width="44" style="37" customWidth="1"/>
    <col min="5" max="5" width="18.5703125" style="37" customWidth="1"/>
    <col min="6" max="6" width="17.5703125" style="46"/>
    <col min="7" max="7" width="1.28515625" style="152" customWidth="1"/>
    <col min="8" max="8" width="2.140625" style="58" customWidth="1"/>
    <col min="9" max="9" width="60.85546875" style="37" customWidth="1"/>
    <col min="10" max="16384" width="17.5703125" style="37"/>
  </cols>
  <sheetData>
    <row r="2" spans="2:10" ht="15.75">
      <c r="B2" s="83" t="s">
        <v>69</v>
      </c>
      <c r="C2" s="3"/>
      <c r="D2"/>
      <c r="E2"/>
      <c r="F2" s="9"/>
      <c r="G2" s="148"/>
      <c r="H2" s="6"/>
      <c r="I2"/>
    </row>
    <row r="3" spans="2:10" ht="15.75">
      <c r="B3"/>
      <c r="C3" s="3"/>
      <c r="D3" s="83"/>
      <c r="E3"/>
      <c r="F3" s="9"/>
      <c r="G3" s="148"/>
      <c r="H3" s="6"/>
      <c r="I3"/>
    </row>
    <row r="4" spans="2:10">
      <c r="B4" s="140" t="s">
        <v>155</v>
      </c>
      <c r="C4" s="141"/>
      <c r="D4" s="140"/>
      <c r="E4" s="140"/>
      <c r="F4" s="139">
        <f>COUNTA(F5:F15)*1</f>
        <v>9</v>
      </c>
      <c r="G4" s="149">
        <f>SUM(G5:G15)</f>
        <v>9</v>
      </c>
      <c r="H4" s="6"/>
      <c r="I4"/>
    </row>
    <row r="5" spans="2:10">
      <c r="B5"/>
      <c r="C5" s="3"/>
      <c r="D5"/>
      <c r="E5"/>
      <c r="F5" s="9"/>
      <c r="G5" s="150"/>
      <c r="H5" s="7"/>
      <c r="I5" s="87" t="s">
        <v>71</v>
      </c>
      <c r="J5" s="109"/>
    </row>
    <row r="6" spans="2:10" s="46" customFormat="1" ht="34.5" customHeight="1">
      <c r="B6" s="247" t="s">
        <v>156</v>
      </c>
      <c r="C6" s="3" t="s">
        <v>72</v>
      </c>
      <c r="D6" s="245" t="s">
        <v>157</v>
      </c>
      <c r="E6" s="246"/>
      <c r="F6" s="76" t="s">
        <v>74</v>
      </c>
      <c r="G6" s="150">
        <f>IF(F6="SI",1,IF(F6="NO",0))</f>
        <v>1</v>
      </c>
      <c r="H6" s="77"/>
      <c r="I6" s="78"/>
    </row>
    <row r="7" spans="2:10" s="46" customFormat="1" ht="42" customHeight="1">
      <c r="B7" s="247"/>
      <c r="C7" s="3" t="s">
        <v>75</v>
      </c>
      <c r="D7" s="245" t="s">
        <v>158</v>
      </c>
      <c r="E7" s="246"/>
      <c r="F7" s="76" t="s">
        <v>74</v>
      </c>
      <c r="G7" s="150">
        <f>IF(F7="SI",1,IF(F7="NO",0))</f>
        <v>1</v>
      </c>
      <c r="H7" s="77"/>
      <c r="I7" s="78"/>
    </row>
    <row r="8" spans="2:10" s="46" customFormat="1" ht="48" customHeight="1">
      <c r="B8" s="247"/>
      <c r="C8" s="3" t="s">
        <v>77</v>
      </c>
      <c r="D8" s="245" t="s">
        <v>159</v>
      </c>
      <c r="E8" s="246"/>
      <c r="F8" s="76" t="s">
        <v>74</v>
      </c>
      <c r="G8" s="150">
        <f>IF(F8="SI",1,IF(F8="NO",0))</f>
        <v>1</v>
      </c>
      <c r="H8" s="77"/>
      <c r="I8" s="78"/>
    </row>
    <row r="9" spans="2:10" s="46" customFormat="1" ht="30" customHeight="1">
      <c r="B9" s="247"/>
      <c r="C9" s="3" t="s">
        <v>79</v>
      </c>
      <c r="D9" s="245" t="s">
        <v>160</v>
      </c>
      <c r="E9" s="246"/>
      <c r="F9" s="76" t="s">
        <v>74</v>
      </c>
      <c r="G9" s="150">
        <f>IF(F9="SI",1,IF(F9="NO",0))</f>
        <v>1</v>
      </c>
      <c r="H9" s="135"/>
      <c r="I9" s="78"/>
      <c r="J9" s="135"/>
    </row>
    <row r="10" spans="2:10" s="46" customFormat="1" ht="21" customHeight="1">
      <c r="B10" s="142"/>
      <c r="C10" s="3"/>
      <c r="D10" s="143"/>
      <c r="E10" s="143"/>
      <c r="F10" s="137"/>
      <c r="G10" s="151"/>
      <c r="H10" s="136"/>
      <c r="I10" s="138"/>
      <c r="J10" s="135"/>
    </row>
    <row r="11" spans="2:10" s="46" customFormat="1" ht="33" customHeight="1">
      <c r="B11" s="247" t="s">
        <v>161</v>
      </c>
      <c r="C11" s="3" t="s">
        <v>81</v>
      </c>
      <c r="D11" s="245" t="s">
        <v>162</v>
      </c>
      <c r="E11" s="246"/>
      <c r="F11" s="76" t="s">
        <v>74</v>
      </c>
      <c r="G11" s="150">
        <f>IF(F11="SI",1,IF(F11="NO",0))</f>
        <v>1</v>
      </c>
      <c r="H11" s="77"/>
      <c r="I11" s="78"/>
    </row>
    <row r="12" spans="2:10" ht="37.5" customHeight="1">
      <c r="B12" s="247"/>
      <c r="C12" s="3" t="s">
        <v>83</v>
      </c>
      <c r="D12" s="245" t="s">
        <v>163</v>
      </c>
      <c r="E12" s="246"/>
      <c r="F12" s="76" t="s">
        <v>74</v>
      </c>
      <c r="G12" s="150">
        <f>IF(F12="SI",1,IF(F12="NO",0))</f>
        <v>1</v>
      </c>
      <c r="I12" s="78"/>
    </row>
    <row r="13" spans="2:10" s="46" customFormat="1" ht="34.5" customHeight="1">
      <c r="B13" s="247"/>
      <c r="C13" s="3" t="s">
        <v>85</v>
      </c>
      <c r="D13" s="245" t="s">
        <v>164</v>
      </c>
      <c r="E13" s="246"/>
      <c r="F13" s="76" t="s">
        <v>74</v>
      </c>
      <c r="G13" s="150">
        <f>IF(F13="SI",1,IF(F13="NO",0))</f>
        <v>1</v>
      </c>
      <c r="H13" s="77"/>
      <c r="I13" s="78"/>
    </row>
    <row r="14" spans="2:10" ht="50.25" customHeight="1">
      <c r="B14" s="247"/>
      <c r="C14" s="3" t="s">
        <v>87</v>
      </c>
      <c r="D14" s="245" t="s">
        <v>165</v>
      </c>
      <c r="E14" s="246"/>
      <c r="F14" s="76" t="s">
        <v>74</v>
      </c>
      <c r="G14" s="150">
        <f t="shared" ref="G14:G15" si="0">IF(F14="SI",1,IF(F14="NO",0))</f>
        <v>1</v>
      </c>
      <c r="I14" s="78"/>
    </row>
    <row r="15" spans="2:10" ht="52.5" customHeight="1">
      <c r="B15" s="247"/>
      <c r="C15" s="3" t="s">
        <v>89</v>
      </c>
      <c r="D15" s="245" t="s">
        <v>166</v>
      </c>
      <c r="E15" s="246"/>
      <c r="F15" s="76" t="s">
        <v>74</v>
      </c>
      <c r="G15" s="150">
        <f t="shared" si="0"/>
        <v>1</v>
      </c>
      <c r="I15" s="78"/>
    </row>
    <row r="16" spans="2:10">
      <c r="B16"/>
      <c r="C16" s="3"/>
      <c r="D16"/>
      <c r="E16"/>
    </row>
    <row r="17" spans="2:5">
      <c r="B17"/>
      <c r="C17" s="3"/>
      <c r="D17"/>
      <c r="E17"/>
    </row>
    <row r="18" spans="2:5">
      <c r="B18" s="35" t="s">
        <v>13</v>
      </c>
      <c r="C18" s="3"/>
      <c r="D18"/>
      <c r="E18"/>
    </row>
    <row r="19" spans="2:5">
      <c r="B19"/>
      <c r="C19" s="3"/>
      <c r="D19"/>
      <c r="E19"/>
    </row>
  </sheetData>
  <sheetProtection algorithmName="SHA-512" hashValue="Kc6MOfYWR7ViIJlDrU4DpDpd7tSwYzDf3objWKK3KOjKxk0XyeeDOXyb5g3sWEkv7mlN0kNX0wkLF1c0vKVw2Q==" saltValue="a9XYKelKqqMXp2Z+tWIVFg==" spinCount="100000" sheet="1" objects="1" scenarios="1"/>
  <mergeCells count="11">
    <mergeCell ref="D9:E9"/>
    <mergeCell ref="D12:E12"/>
    <mergeCell ref="D14:E14"/>
    <mergeCell ref="D15:E15"/>
    <mergeCell ref="B6:B9"/>
    <mergeCell ref="B11:B15"/>
    <mergeCell ref="D7:E7"/>
    <mergeCell ref="D8:E8"/>
    <mergeCell ref="D11:E11"/>
    <mergeCell ref="D6:E6"/>
    <mergeCell ref="D13:E13"/>
  </mergeCells>
  <pageMargins left="0.7" right="0.7" top="0.75" bottom="0.75" header="0.3" footer="0.3"/>
  <pageSetup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7D88833-F349-467A-8BA4-D69286DB58F0}">
          <x14:formula1>
            <xm:f>Asociados_Aciplast!$C$30:$C$31</xm:f>
          </x14:formula1>
          <xm:sqref>F6:F9 F11:F15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928A-FC10-43B9-937F-9B8BA9A9E96A}">
  <sheetPr>
    <tabColor rgb="FF002060"/>
  </sheetPr>
  <dimension ref="C2:E14"/>
  <sheetViews>
    <sheetView showGridLines="0" zoomScale="80" zoomScaleNormal="80" workbookViewId="0">
      <selection activeCell="C10" sqref="C10"/>
    </sheetView>
  </sheetViews>
  <sheetFormatPr baseColWidth="10" defaultColWidth="11.42578125" defaultRowHeight="15"/>
  <cols>
    <col min="1" max="2" width="4.28515625" style="37" customWidth="1"/>
    <col min="3" max="3" width="99.28515625" style="37" customWidth="1"/>
    <col min="4" max="4" width="7.5703125" style="58" customWidth="1"/>
    <col min="5" max="9" width="2.28515625" style="37" bestFit="1" customWidth="1"/>
    <col min="10" max="16384" width="11.42578125" style="37"/>
  </cols>
  <sheetData>
    <row r="2" spans="3:5">
      <c r="C2" s="153"/>
    </row>
    <row r="4" spans="3:5">
      <c r="C4" s="248" t="s">
        <v>167</v>
      </c>
      <c r="D4" s="248">
        <f>SUM(D5:D9)</f>
        <v>9</v>
      </c>
    </row>
    <row r="5" spans="3:5">
      <c r="C5"/>
      <c r="D5" s="7"/>
      <c r="E5" s="43"/>
    </row>
    <row r="6" spans="3:5" s="46" customFormat="1" ht="57" customHeight="1">
      <c r="C6" s="128" t="s">
        <v>168</v>
      </c>
      <c r="D6" s="155"/>
    </row>
    <row r="7" spans="3:5" s="46" customFormat="1" ht="13.5" customHeight="1">
      <c r="C7" s="119"/>
      <c r="D7" s="154"/>
    </row>
    <row r="8" spans="3:5" s="46" customFormat="1" ht="34.9" customHeight="1">
      <c r="C8" s="156" t="s">
        <v>169</v>
      </c>
      <c r="D8" s="76">
        <v>4</v>
      </c>
    </row>
    <row r="9" spans="3:5" ht="34.9" customHeight="1">
      <c r="C9" s="156" t="s">
        <v>170</v>
      </c>
      <c r="D9" s="76">
        <v>5</v>
      </c>
    </row>
    <row r="10" spans="3:5" s="46" customFormat="1" ht="34.9" customHeight="1">
      <c r="C10" s="156" t="s">
        <v>171</v>
      </c>
      <c r="D10" s="76">
        <v>3</v>
      </c>
      <c r="E10" s="135"/>
    </row>
    <row r="11" spans="3:5" ht="34.9" customHeight="1">
      <c r="C11" s="156" t="s">
        <v>172</v>
      </c>
      <c r="D11" s="76">
        <v>2</v>
      </c>
    </row>
    <row r="12" spans="3:5" ht="34.9" customHeight="1">
      <c r="C12" s="156" t="s">
        <v>173</v>
      </c>
      <c r="D12" s="76">
        <v>1</v>
      </c>
    </row>
    <row r="13" spans="3:5">
      <c r="C13"/>
    </row>
    <row r="14" spans="3:5">
      <c r="C14" s="35" t="s">
        <v>13</v>
      </c>
    </row>
  </sheetData>
  <sheetProtection algorithmName="SHA-512" hashValue="VCn/ES+wYdORTVeRJwX9cXR7HAdtPW5dkZausY4r8nZbFW5oUXr9sfHSmbiJFq0CRrSvIGJLowsYW2AZiQrqcQ==" saltValue="4DlR6zdOo1CQm5gZCc8b5Q==" spinCount="100000" sheet="1" objects="1" scenarios="1"/>
  <mergeCells count="1">
    <mergeCell ref="C4:D4"/>
  </mergeCell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227EEC3-BE88-4BD7-9A92-0626C50D512E}">
          <x14:formula1>
            <xm:f>Asociados_Aciplast!$C$33:$C$37</xm:f>
          </x14:formula1>
          <xm:sqref>D8:D12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3ECC-216B-4DE4-95AF-F12477B58BCC}">
  <sheetPr>
    <tabColor rgb="FF92D050"/>
  </sheetPr>
  <dimension ref="A1:L26"/>
  <sheetViews>
    <sheetView showGridLines="0" zoomScale="80" zoomScaleNormal="80" workbookViewId="0">
      <selection activeCell="B2" sqref="B2:L2"/>
    </sheetView>
  </sheetViews>
  <sheetFormatPr baseColWidth="10" defaultColWidth="11.42578125" defaultRowHeight="15"/>
  <cols>
    <col min="1" max="1" width="5.140625" style="37" customWidth="1"/>
    <col min="2" max="2" width="37.7109375" style="37" customWidth="1"/>
    <col min="3" max="4" width="20.7109375" style="37" customWidth="1"/>
    <col min="5" max="16384" width="11.42578125" style="37"/>
  </cols>
  <sheetData>
    <row r="1" spans="1:12" ht="15" customHeight="1">
      <c r="A1" s="37" t="s">
        <v>57</v>
      </c>
    </row>
    <row r="2" spans="1:12" ht="21">
      <c r="B2" s="249" t="s">
        <v>174</v>
      </c>
      <c r="C2" s="249"/>
      <c r="D2" s="249"/>
      <c r="E2" s="249"/>
      <c r="F2" s="249"/>
      <c r="G2" s="249"/>
      <c r="H2" s="249"/>
      <c r="I2" s="249"/>
      <c r="J2" s="249"/>
      <c r="K2" s="249"/>
      <c r="L2" s="249"/>
    </row>
    <row r="4" spans="1:12">
      <c r="B4" s="157" t="s">
        <v>175</v>
      </c>
      <c r="C4" s="158">
        <f>(Estrategia!F4/Estrategia!E4)</f>
        <v>1</v>
      </c>
      <c r="D4"/>
    </row>
    <row r="5" spans="1:12">
      <c r="B5" s="159" t="s">
        <v>176</v>
      </c>
      <c r="C5" s="158">
        <f>('Uso de recursos'!G4/'Uso de recursos'!F4)</f>
        <v>1</v>
      </c>
      <c r="D5"/>
    </row>
    <row r="6" spans="1:12">
      <c r="B6" s="160" t="s">
        <v>177</v>
      </c>
      <c r="C6" s="158">
        <f>('Procesos Productivos'!G4/'Procesos Productivos'!F4)</f>
        <v>1</v>
      </c>
      <c r="D6"/>
    </row>
    <row r="7" spans="1:12">
      <c r="B7" s="161" t="s">
        <v>178</v>
      </c>
      <c r="C7" s="158">
        <f>('Productos Servicios'!G4/'Productos Servicios'!F4)</f>
        <v>1</v>
      </c>
      <c r="D7"/>
    </row>
    <row r="8" spans="1:12">
      <c r="B8" s="162" t="s">
        <v>179</v>
      </c>
      <c r="C8" s="158">
        <f>('Cadena Valor'!G4/'Cadena Valor'!F4)</f>
        <v>1</v>
      </c>
      <c r="D8"/>
    </row>
    <row r="9" spans="1:12">
      <c r="B9"/>
      <c r="C9"/>
      <c r="D9"/>
    </row>
    <row r="10" spans="1:12">
      <c r="B10"/>
      <c r="C10" s="163" t="s">
        <v>180</v>
      </c>
      <c r="D10" s="164" t="s">
        <v>181</v>
      </c>
    </row>
    <row r="11" spans="1:12">
      <c r="B11" s="165" t="s">
        <v>182</v>
      </c>
      <c r="C11" s="166">
        <f>Estrategia!F4+'Uso de recursos'!G4+'Procesos Productivos'!G4+'Productos Servicios'!G4+'Cadena Valor'!G4</f>
        <v>59</v>
      </c>
      <c r="D11" s="167">
        <f>C11/C13</f>
        <v>1</v>
      </c>
    </row>
    <row r="12" spans="1:12">
      <c r="B12"/>
      <c r="C12"/>
      <c r="D12"/>
    </row>
    <row r="13" spans="1:12">
      <c r="B13" s="169" t="s">
        <v>183</v>
      </c>
      <c r="C13" s="166">
        <f>Estrategia!E4+'Uso de recursos'!F4+'Procesos Productivos'!F4+'Productos Servicios'!F4+'Cadena Valor'!F4</f>
        <v>59</v>
      </c>
      <c r="D13"/>
    </row>
    <row r="26" spans="2:2">
      <c r="B26" s="35" t="s">
        <v>13</v>
      </c>
    </row>
  </sheetData>
  <sheetProtection algorithmName="SHA-512" hashValue="wW9QwQ1Ts5Ue401jXx/+czfxqYVX4GNr0XonuTs6vGdZD+5/hZU+2UcERF3wfhFFGNXIb7Y1e5HVXqeLuUCzZw==" saltValue="rlngGBnpeO87Mq8wmbx+kg==" spinCount="100000" sheet="1" objects="1" scenarios="1"/>
  <mergeCells count="1">
    <mergeCell ref="B2:L2"/>
  </mergeCells>
  <pageMargins left="0.7" right="0.7" top="0.75" bottom="0.75" header="0.3" footer="0.3"/>
  <pageSetup paperSize="9" scale="95" orientation="portrait" r:id="rId1"/>
  <colBreaks count="1" manualBreakCount="1">
    <brk id="4" max="2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F670-B297-4EDA-BB50-F4BB6815AA09}">
  <sheetPr>
    <tabColor theme="6"/>
  </sheetPr>
  <dimension ref="B2:E55"/>
  <sheetViews>
    <sheetView showGridLines="0" zoomScaleNormal="100" workbookViewId="0">
      <selection activeCell="C11" sqref="C11"/>
    </sheetView>
  </sheetViews>
  <sheetFormatPr baseColWidth="10" defaultColWidth="11.42578125" defaultRowHeight="15"/>
  <cols>
    <col min="1" max="1" width="4" style="37" customWidth="1"/>
    <col min="2" max="2" width="23.140625" style="37" customWidth="1"/>
    <col min="3" max="3" width="99.140625" style="37" customWidth="1"/>
    <col min="4" max="4" width="4.140625" style="37" customWidth="1"/>
    <col min="5" max="16384" width="11.42578125" style="37"/>
  </cols>
  <sheetData>
    <row r="2" spans="2:3">
      <c r="B2" s="197" t="s">
        <v>184</v>
      </c>
      <c r="C2" s="197"/>
    </row>
    <row r="3" spans="2:3" ht="15" customHeight="1"/>
    <row r="4" spans="2:3">
      <c r="B4" s="253" t="s">
        <v>185</v>
      </c>
      <c r="C4" s="250" t="s">
        <v>186</v>
      </c>
    </row>
    <row r="5" spans="2:3">
      <c r="B5" s="254"/>
      <c r="C5" s="251"/>
    </row>
    <row r="6" spans="2:3">
      <c r="B6" s="255"/>
      <c r="C6" s="252"/>
    </row>
    <row r="7" spans="2:3">
      <c r="B7"/>
      <c r="C7" s="173" t="s">
        <v>187</v>
      </c>
    </row>
    <row r="8" spans="2:3" ht="45">
      <c r="B8" s="174" t="s">
        <v>188</v>
      </c>
      <c r="C8" s="175" t="s">
        <v>189</v>
      </c>
    </row>
    <row r="9" spans="2:3">
      <c r="B9"/>
      <c r="C9" s="173" t="s">
        <v>190</v>
      </c>
    </row>
    <row r="10" spans="2:3" ht="52.5" customHeight="1">
      <c r="B10" s="176" t="s">
        <v>191</v>
      </c>
      <c r="C10" s="177" t="s">
        <v>192</v>
      </c>
    </row>
    <row r="11" spans="2:3" ht="15" customHeight="1">
      <c r="B11" s="9"/>
      <c r="C11" s="173" t="s">
        <v>193</v>
      </c>
    </row>
    <row r="12" spans="2:3" ht="15" customHeight="1">
      <c r="B12" s="263" t="s">
        <v>194</v>
      </c>
      <c r="C12" s="260" t="s">
        <v>195</v>
      </c>
    </row>
    <row r="13" spans="2:3" ht="15" customHeight="1">
      <c r="B13" s="264"/>
      <c r="C13" s="261"/>
    </row>
    <row r="14" spans="2:3" ht="15" customHeight="1">
      <c r="B14" s="264"/>
      <c r="C14" s="261"/>
    </row>
    <row r="15" spans="2:3" ht="15" customHeight="1">
      <c r="B15" s="265"/>
      <c r="C15" s="262"/>
    </row>
    <row r="16" spans="2:3">
      <c r="B16"/>
      <c r="C16" s="178" t="s">
        <v>196</v>
      </c>
    </row>
    <row r="17" spans="2:4" ht="111.75" customHeight="1">
      <c r="B17" s="179" t="s">
        <v>197</v>
      </c>
      <c r="C17" s="177" t="s">
        <v>198</v>
      </c>
    </row>
    <row r="18" spans="2:4">
      <c r="B18"/>
      <c r="C18" s="178"/>
    </row>
    <row r="19" spans="2:4" ht="30">
      <c r="B19" s="180" t="s">
        <v>199</v>
      </c>
      <c r="C19" s="175" t="s">
        <v>200</v>
      </c>
    </row>
    <row r="20" spans="2:4">
      <c r="B20"/>
      <c r="C20" s="178"/>
    </row>
    <row r="21" spans="2:4" ht="30">
      <c r="B21" s="181" t="s">
        <v>201</v>
      </c>
      <c r="C21" s="175" t="s">
        <v>202</v>
      </c>
    </row>
    <row r="22" spans="2:4">
      <c r="B22"/>
      <c r="C22" s="178"/>
    </row>
    <row r="23" spans="2:4" ht="45">
      <c r="B23" s="181" t="s">
        <v>203</v>
      </c>
      <c r="C23" s="175" t="s">
        <v>204</v>
      </c>
    </row>
    <row r="24" spans="2:4">
      <c r="B24" s="9"/>
      <c r="C24" s="173" t="s">
        <v>205</v>
      </c>
    </row>
    <row r="25" spans="2:4" ht="45">
      <c r="B25" s="174" t="s">
        <v>206</v>
      </c>
      <c r="C25" s="175" t="s">
        <v>207</v>
      </c>
    </row>
    <row r="26" spans="2:4">
      <c r="B26"/>
      <c r="C26" s="173" t="s">
        <v>208</v>
      </c>
    </row>
    <row r="27" spans="2:4" s="168" customFormat="1" ht="30">
      <c r="B27" s="181" t="s">
        <v>209</v>
      </c>
      <c r="C27" s="175" t="s">
        <v>210</v>
      </c>
      <c r="D27" s="37"/>
    </row>
    <row r="28" spans="2:4">
      <c r="B28" s="182"/>
      <c r="C28" s="173" t="s">
        <v>211</v>
      </c>
      <c r="D28" s="168"/>
    </row>
    <row r="29" spans="2:4">
      <c r="B29" s="181" t="s">
        <v>212</v>
      </c>
      <c r="C29" s="175" t="s">
        <v>213</v>
      </c>
    </row>
    <row r="30" spans="2:4">
      <c r="B30"/>
      <c r="C30" s="173"/>
    </row>
    <row r="31" spans="2:4">
      <c r="B31" s="197" t="s">
        <v>214</v>
      </c>
      <c r="C31" s="197"/>
    </row>
    <row r="32" spans="2:4" ht="33.75" customHeight="1">
      <c r="B32" s="183" t="s">
        <v>215</v>
      </c>
      <c r="C32" s="175" t="s">
        <v>216</v>
      </c>
    </row>
    <row r="33" spans="2:5" ht="30">
      <c r="B33" s="183" t="s">
        <v>217</v>
      </c>
      <c r="C33" s="184" t="s">
        <v>218</v>
      </c>
    </row>
    <row r="34" spans="2:5" ht="30">
      <c r="B34" s="183" t="s">
        <v>219</v>
      </c>
      <c r="C34" s="175" t="s">
        <v>220</v>
      </c>
    </row>
    <row r="35" spans="2:5" ht="30">
      <c r="B35" s="183" t="s">
        <v>221</v>
      </c>
      <c r="C35" s="175" t="s">
        <v>222</v>
      </c>
    </row>
    <row r="36" spans="2:5" ht="30">
      <c r="B36" s="183" t="s">
        <v>223</v>
      </c>
      <c r="C36" s="175" t="s">
        <v>224</v>
      </c>
    </row>
    <row r="37" spans="2:5" ht="45">
      <c r="B37" s="183" t="s">
        <v>225</v>
      </c>
      <c r="C37" s="175" t="s">
        <v>226</v>
      </c>
    </row>
    <row r="38" spans="2:5">
      <c r="B38" s="9"/>
      <c r="C38" s="173" t="s">
        <v>193</v>
      </c>
    </row>
    <row r="39" spans="2:5">
      <c r="B39" s="258" t="s">
        <v>227</v>
      </c>
      <c r="C39" s="259"/>
    </row>
    <row r="40" spans="2:5">
      <c r="B40"/>
      <c r="C40"/>
    </row>
    <row r="41" spans="2:5" s="46" customFormat="1" ht="84.75" customHeight="1">
      <c r="B41" s="185" t="s">
        <v>228</v>
      </c>
      <c r="C41" s="175" t="s">
        <v>229</v>
      </c>
      <c r="D41" s="37"/>
      <c r="E41" s="135"/>
    </row>
    <row r="42" spans="2:5" s="46" customFormat="1" ht="15" customHeight="1">
      <c r="B42" s="186"/>
      <c r="C42" s="173" t="s">
        <v>193</v>
      </c>
      <c r="D42" s="37"/>
      <c r="E42" s="135"/>
    </row>
    <row r="43" spans="2:5" s="46" customFormat="1" ht="63.75" customHeight="1">
      <c r="B43" s="185" t="s">
        <v>230</v>
      </c>
      <c r="C43" s="175" t="s">
        <v>231</v>
      </c>
      <c r="D43" s="37"/>
      <c r="E43" s="135"/>
    </row>
    <row r="44" spans="2:5">
      <c r="B44"/>
      <c r="C44" s="173" t="s">
        <v>193</v>
      </c>
    </row>
    <row r="45" spans="2:5" ht="45">
      <c r="B45" s="180" t="s">
        <v>232</v>
      </c>
      <c r="C45" s="175" t="s">
        <v>233</v>
      </c>
    </row>
    <row r="46" spans="2:5">
      <c r="B46"/>
      <c r="C46" s="173" t="s">
        <v>193</v>
      </c>
    </row>
    <row r="47" spans="2:5" ht="17.25" customHeight="1">
      <c r="B47" s="256" t="s">
        <v>234</v>
      </c>
      <c r="C47" s="257"/>
    </row>
    <row r="48" spans="2:5">
      <c r="B48"/>
      <c r="C48"/>
    </row>
    <row r="49" spans="2:3" ht="60">
      <c r="B49" s="180" t="s">
        <v>235</v>
      </c>
      <c r="C49" s="187" t="s">
        <v>236</v>
      </c>
    </row>
    <row r="50" spans="2:3">
      <c r="B50"/>
      <c r="C50"/>
    </row>
    <row r="51" spans="2:3">
      <c r="B51"/>
      <c r="C51"/>
    </row>
    <row r="52" spans="2:3">
      <c r="B52"/>
      <c r="C52"/>
    </row>
    <row r="53" spans="2:3">
      <c r="B53"/>
      <c r="C53"/>
    </row>
    <row r="54" spans="2:3">
      <c r="B54"/>
      <c r="C54"/>
    </row>
    <row r="55" spans="2:3">
      <c r="B55" s="35" t="s">
        <v>13</v>
      </c>
      <c r="C55"/>
    </row>
  </sheetData>
  <sheetProtection algorithmName="SHA-512" hashValue="g6e7PXHkjFjvhCmP2m0GSq/UaLLTDGm6Og6Ma5nzmAVmAGbvzaqQggjyvwt7E28qrHZRVjQ40SJYTYydhdhx9Q==" saltValue="66pO2Bs0xltu2/kBS6eyvg==" spinCount="100000" sheet="1" objects="1" scenarios="1"/>
  <mergeCells count="8">
    <mergeCell ref="B2:C2"/>
    <mergeCell ref="C4:C6"/>
    <mergeCell ref="B4:B6"/>
    <mergeCell ref="B47:C47"/>
    <mergeCell ref="B39:C39"/>
    <mergeCell ref="B31:C31"/>
    <mergeCell ref="C12:C15"/>
    <mergeCell ref="B12:B15"/>
  </mergeCells>
  <pageMargins left="0.7" right="0.7" top="0.75" bottom="0.75" header="0.3" footer="0.3"/>
  <pageSetup paperSize="9" scale="67"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B1FC-874A-4252-AAA2-272E2A045C7A}">
  <dimension ref="A1:H14"/>
  <sheetViews>
    <sheetView workbookViewId="0">
      <selection activeCell="I15" sqref="I15"/>
    </sheetView>
  </sheetViews>
  <sheetFormatPr baseColWidth="10" defaultColWidth="11.42578125" defaultRowHeight="15"/>
  <sheetData>
    <row r="1" spans="1:8">
      <c r="A1" s="5" t="s">
        <v>237</v>
      </c>
      <c r="B1" s="4"/>
      <c r="C1" s="4"/>
      <c r="D1" s="4"/>
      <c r="E1" s="4"/>
      <c r="F1" s="4"/>
      <c r="G1" s="11">
        <f>COUNTA(G2:G5)*1</f>
        <v>0</v>
      </c>
      <c r="H1" s="12">
        <f>SUM(H2:H5)</f>
        <v>0</v>
      </c>
    </row>
    <row r="2" spans="1:8">
      <c r="G2" s="9"/>
      <c r="H2" s="7"/>
    </row>
    <row r="3" spans="1:8">
      <c r="A3" t="s">
        <v>238</v>
      </c>
      <c r="G3" s="10"/>
      <c r="H3" s="7" t="b">
        <f>IF(G3="SI",1,IF(G3="NO",0))</f>
        <v>0</v>
      </c>
    </row>
    <row r="4" spans="1:8">
      <c r="A4" t="s">
        <v>239</v>
      </c>
      <c r="G4" s="10"/>
      <c r="H4" s="7" t="b">
        <f>IF(G4="SI",1,IF(G4="NO",0))</f>
        <v>0</v>
      </c>
    </row>
    <row r="5" spans="1:8">
      <c r="A5" t="s">
        <v>240</v>
      </c>
      <c r="G5" s="10"/>
      <c r="H5" s="7" t="b">
        <f>IF(G5="SI",1,IF(G5="NO",0))</f>
        <v>0</v>
      </c>
    </row>
    <row r="7" spans="1:8">
      <c r="A7" s="248" t="s">
        <v>241</v>
      </c>
      <c r="B7" s="248"/>
      <c r="C7" s="248"/>
      <c r="D7" s="248"/>
      <c r="E7" s="248"/>
      <c r="F7" s="248"/>
      <c r="G7" s="248"/>
    </row>
    <row r="8" spans="1:8">
      <c r="F8" s="8"/>
      <c r="G8" s="7"/>
    </row>
    <row r="9" spans="1:8">
      <c r="A9" s="266" t="s">
        <v>242</v>
      </c>
      <c r="B9" s="267"/>
      <c r="C9" s="267"/>
      <c r="D9" s="267"/>
      <c r="E9" s="267"/>
      <c r="F9" s="268"/>
      <c r="G9" s="10"/>
    </row>
    <row r="10" spans="1:8">
      <c r="A10" s="266" t="s">
        <v>243</v>
      </c>
      <c r="B10" s="267"/>
      <c r="C10" s="267"/>
      <c r="D10" s="267"/>
      <c r="E10" s="267"/>
      <c r="F10" s="268"/>
      <c r="G10" s="10"/>
    </row>
    <row r="11" spans="1:8">
      <c r="A11" s="266" t="s">
        <v>171</v>
      </c>
      <c r="B11" s="267"/>
      <c r="C11" s="267"/>
      <c r="D11" s="267"/>
      <c r="E11" s="267"/>
      <c r="F11" s="268"/>
      <c r="G11" s="10"/>
    </row>
    <row r="12" spans="1:8">
      <c r="A12" s="266" t="s">
        <v>244</v>
      </c>
      <c r="B12" s="267"/>
      <c r="C12" s="267"/>
      <c r="D12" s="267"/>
      <c r="E12" s="267"/>
      <c r="F12" s="268"/>
      <c r="G12" s="10"/>
    </row>
    <row r="13" spans="1:8">
      <c r="A13" s="266" t="s">
        <v>173</v>
      </c>
      <c r="B13" s="267"/>
      <c r="C13" s="267"/>
      <c r="D13" s="267"/>
      <c r="E13" s="267"/>
      <c r="F13" s="268"/>
      <c r="G13" s="10"/>
    </row>
    <row r="14" spans="1:8">
      <c r="A14" s="20"/>
      <c r="B14" s="20"/>
      <c r="C14" s="20"/>
      <c r="D14" s="20"/>
      <c r="E14" s="20"/>
      <c r="F14" s="20"/>
      <c r="G14" s="20"/>
    </row>
  </sheetData>
  <mergeCells count="6">
    <mergeCell ref="A13:F13"/>
    <mergeCell ref="A7:G7"/>
    <mergeCell ref="A9:F9"/>
    <mergeCell ref="A10:F10"/>
    <mergeCell ref="A11:F11"/>
    <mergeCell ref="A12:F12"/>
  </mergeCells>
  <dataValidations count="1">
    <dataValidation type="list" allowBlank="1" showInputMessage="1" showErrorMessage="1" sqref="G9:G13" xr:uid="{E635D14E-B52E-472F-B380-14850C8178B4}">
      <formula1>$C$49:$C$50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A2E079FB-9E64-4E09-A50B-016C1AF5F5E9}">
          <x14:formula1>
            <xm:f>Asociados_Aciplast!$C$30:$C$31</xm:f>
          </x14:formula1>
          <xm:sqref>G3:G5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82CD-60E4-4CA4-9EDB-A8A726F4403F}">
  <dimension ref="A1:D50"/>
  <sheetViews>
    <sheetView showGridLines="0" topLeftCell="A22" zoomScale="110" zoomScaleNormal="110" workbookViewId="0">
      <selection activeCell="C40" sqref="C40"/>
    </sheetView>
  </sheetViews>
  <sheetFormatPr baseColWidth="10" defaultColWidth="11.42578125" defaultRowHeight="15"/>
  <cols>
    <col min="1" max="1" width="105.140625" style="22" customWidth="1"/>
    <col min="2" max="2" width="5.5703125" customWidth="1"/>
    <col min="3" max="3" width="51.140625" customWidth="1"/>
    <col min="4" max="4" width="11.42578125" style="3"/>
  </cols>
  <sheetData>
    <row r="1" spans="1:3">
      <c r="A1" s="21" t="s">
        <v>245</v>
      </c>
    </row>
    <row r="2" spans="1:3">
      <c r="A2" s="21" t="s">
        <v>246</v>
      </c>
    </row>
    <row r="3" spans="1:3">
      <c r="A3" s="21" t="s">
        <v>247</v>
      </c>
      <c r="C3" s="23" t="s">
        <v>248</v>
      </c>
    </row>
    <row r="4" spans="1:3">
      <c r="A4" s="21" t="s">
        <v>249</v>
      </c>
      <c r="C4" s="23" t="s">
        <v>250</v>
      </c>
    </row>
    <row r="5" spans="1:3" ht="18" customHeight="1">
      <c r="A5" s="21" t="s">
        <v>251</v>
      </c>
      <c r="C5" s="24" t="s">
        <v>41</v>
      </c>
    </row>
    <row r="6" spans="1:3">
      <c r="A6" s="21" t="s">
        <v>252</v>
      </c>
      <c r="C6" s="24" t="s">
        <v>253</v>
      </c>
    </row>
    <row r="7" spans="1:3">
      <c r="A7" s="21" t="s">
        <v>254</v>
      </c>
      <c r="C7" s="24" t="s">
        <v>255</v>
      </c>
    </row>
    <row r="8" spans="1:3">
      <c r="A8" s="21" t="s">
        <v>256</v>
      </c>
    </row>
    <row r="9" spans="1:3">
      <c r="A9" s="21" t="s">
        <v>257</v>
      </c>
    </row>
    <row r="10" spans="1:3">
      <c r="A10" s="21" t="s">
        <v>258</v>
      </c>
      <c r="C10" s="2" t="s">
        <v>259</v>
      </c>
    </row>
    <row r="11" spans="1:3">
      <c r="A11" s="21" t="s">
        <v>260</v>
      </c>
      <c r="C11" s="2" t="s">
        <v>261</v>
      </c>
    </row>
    <row r="12" spans="1:3">
      <c r="A12" s="21" t="s">
        <v>262</v>
      </c>
      <c r="C12" s="2" t="s">
        <v>263</v>
      </c>
    </row>
    <row r="13" spans="1:3" ht="28.5">
      <c r="A13" s="21" t="s">
        <v>264</v>
      </c>
      <c r="C13" s="2" t="s">
        <v>265</v>
      </c>
    </row>
    <row r="14" spans="1:3">
      <c r="A14" s="21" t="s">
        <v>266</v>
      </c>
      <c r="C14" s="2" t="s">
        <v>267</v>
      </c>
    </row>
    <row r="15" spans="1:3">
      <c r="A15" s="21" t="s">
        <v>268</v>
      </c>
      <c r="C15" s="2" t="s">
        <v>269</v>
      </c>
    </row>
    <row r="16" spans="1:3">
      <c r="A16" s="21" t="s">
        <v>270</v>
      </c>
      <c r="C16" s="2" t="s">
        <v>271</v>
      </c>
    </row>
    <row r="17" spans="1:4">
      <c r="A17" s="21" t="s">
        <v>272</v>
      </c>
      <c r="C17" s="2" t="s">
        <v>273</v>
      </c>
      <c r="D17" s="1"/>
    </row>
    <row r="18" spans="1:4">
      <c r="A18" s="21" t="s">
        <v>274</v>
      </c>
      <c r="C18" s="2" t="s">
        <v>275</v>
      </c>
    </row>
    <row r="19" spans="1:4">
      <c r="A19" s="21" t="s">
        <v>276</v>
      </c>
      <c r="C19" s="2" t="s">
        <v>277</v>
      </c>
    </row>
    <row r="20" spans="1:4">
      <c r="A20" s="21" t="s">
        <v>278</v>
      </c>
    </row>
    <row r="21" spans="1:4">
      <c r="A21" s="21" t="s">
        <v>279</v>
      </c>
      <c r="C21" s="2" t="s">
        <v>280</v>
      </c>
    </row>
    <row r="22" spans="1:4">
      <c r="A22" s="21" t="s">
        <v>281</v>
      </c>
      <c r="C22" s="2" t="s">
        <v>282</v>
      </c>
    </row>
    <row r="23" spans="1:4">
      <c r="A23" s="21" t="s">
        <v>283</v>
      </c>
      <c r="C23" s="2" t="s">
        <v>284</v>
      </c>
    </row>
    <row r="24" spans="1:4">
      <c r="A24" s="21" t="s">
        <v>285</v>
      </c>
      <c r="C24" s="2" t="s">
        <v>286</v>
      </c>
    </row>
    <row r="25" spans="1:4">
      <c r="A25" s="21" t="s">
        <v>287</v>
      </c>
      <c r="C25" s="2" t="s">
        <v>288</v>
      </c>
    </row>
    <row r="26" spans="1:4">
      <c r="A26" s="21" t="s">
        <v>289</v>
      </c>
      <c r="C26" s="2" t="s">
        <v>290</v>
      </c>
    </row>
    <row r="27" spans="1:4">
      <c r="A27" s="21" t="s">
        <v>291</v>
      </c>
      <c r="C27" s="2" t="s">
        <v>292</v>
      </c>
    </row>
    <row r="28" spans="1:4">
      <c r="A28" s="21" t="s">
        <v>293</v>
      </c>
      <c r="C28" s="2" t="s">
        <v>294</v>
      </c>
    </row>
    <row r="29" spans="1:4">
      <c r="A29" s="21" t="s">
        <v>295</v>
      </c>
    </row>
    <row r="30" spans="1:4">
      <c r="A30" s="21" t="s">
        <v>296</v>
      </c>
      <c r="C30" s="2" t="s">
        <v>74</v>
      </c>
    </row>
    <row r="31" spans="1:4">
      <c r="A31" s="21" t="s">
        <v>297</v>
      </c>
      <c r="C31" s="2" t="s">
        <v>298</v>
      </c>
    </row>
    <row r="32" spans="1:4">
      <c r="A32" s="21" t="s">
        <v>299</v>
      </c>
    </row>
    <row r="33" spans="1:3">
      <c r="A33" s="21" t="s">
        <v>300</v>
      </c>
      <c r="C33" s="2">
        <v>5</v>
      </c>
    </row>
    <row r="34" spans="1:3" ht="28.5">
      <c r="A34" s="21" t="s">
        <v>301</v>
      </c>
      <c r="C34" s="2">
        <v>4</v>
      </c>
    </row>
    <row r="35" spans="1:3">
      <c r="A35" s="21" t="s">
        <v>302</v>
      </c>
      <c r="C35" s="2">
        <v>3</v>
      </c>
    </row>
    <row r="36" spans="1:3">
      <c r="A36" s="21" t="s">
        <v>303</v>
      </c>
      <c r="C36" s="2">
        <v>2</v>
      </c>
    </row>
    <row r="37" spans="1:3">
      <c r="A37" s="21" t="s">
        <v>304</v>
      </c>
      <c r="C37" s="2">
        <v>1</v>
      </c>
    </row>
    <row r="38" spans="1:3">
      <c r="A38" s="21" t="s">
        <v>305</v>
      </c>
    </row>
    <row r="39" spans="1:3">
      <c r="A39" s="21" t="s">
        <v>306</v>
      </c>
    </row>
    <row r="40" spans="1:3">
      <c r="A40" s="21" t="s">
        <v>307</v>
      </c>
    </row>
    <row r="41" spans="1:3">
      <c r="A41" s="21" t="s">
        <v>308</v>
      </c>
    </row>
    <row r="42" spans="1:3">
      <c r="A42" s="21" t="s">
        <v>309</v>
      </c>
    </row>
    <row r="43" spans="1:3" ht="28.5">
      <c r="A43" s="21" t="s">
        <v>310</v>
      </c>
    </row>
    <row r="44" spans="1:3">
      <c r="A44" s="21" t="s">
        <v>311</v>
      </c>
    </row>
    <row r="45" spans="1:3">
      <c r="A45" s="21" t="s">
        <v>312</v>
      </c>
    </row>
    <row r="46" spans="1:3">
      <c r="A46" s="21" t="s">
        <v>313</v>
      </c>
    </row>
    <row r="47" spans="1:3">
      <c r="A47" s="21" t="s">
        <v>314</v>
      </c>
    </row>
    <row r="48" spans="1:3">
      <c r="A48" s="21" t="s">
        <v>315</v>
      </c>
    </row>
    <row r="49" spans="1:1">
      <c r="A49" s="21" t="s">
        <v>316</v>
      </c>
    </row>
    <row r="50" spans="1:1">
      <c r="A50" s="21" t="s">
        <v>317</v>
      </c>
    </row>
  </sheetData>
  <autoFilter ref="A1:A59" xr:uid="{5EB82DE0-784E-45D7-9692-760E0EFD8E7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0D3F8-4FF0-481D-9D2C-351858971DBC}">
  <sheetPr>
    <tabColor theme="7"/>
  </sheetPr>
  <dimension ref="C8:O19"/>
  <sheetViews>
    <sheetView showGridLines="0" tabSelected="1" zoomScale="80" zoomScaleNormal="80" workbookViewId="0">
      <selection activeCell="C13" sqref="C13:O13"/>
    </sheetView>
  </sheetViews>
  <sheetFormatPr baseColWidth="10" defaultColWidth="11.42578125" defaultRowHeight="15"/>
  <cols>
    <col min="1" max="1" width="3.42578125" customWidth="1"/>
    <col min="2" max="2" width="4" customWidth="1"/>
  </cols>
  <sheetData>
    <row r="8" spans="3:15" ht="20.45" customHeight="1">
      <c r="C8" s="191" t="s">
        <v>14</v>
      </c>
      <c r="D8" s="191"/>
      <c r="E8" s="191"/>
      <c r="F8" s="191"/>
      <c r="G8" s="191"/>
      <c r="H8" s="191"/>
      <c r="I8" s="191"/>
      <c r="J8" s="191"/>
      <c r="K8" s="191"/>
      <c r="L8" s="191"/>
      <c r="M8" s="191"/>
      <c r="N8" s="191"/>
      <c r="O8" s="191"/>
    </row>
    <row r="9" spans="3:15" ht="14.25" customHeight="1">
      <c r="C9" s="25"/>
      <c r="D9" s="25"/>
      <c r="E9" s="25"/>
      <c r="F9" s="25"/>
      <c r="G9" s="25"/>
      <c r="H9" s="25"/>
      <c r="I9" s="25"/>
      <c r="J9" s="25"/>
      <c r="K9" s="25"/>
      <c r="L9" s="25"/>
      <c r="M9" s="25"/>
      <c r="N9" s="25"/>
      <c r="O9" s="25"/>
    </row>
    <row r="10" spans="3:15" ht="21">
      <c r="C10" s="195" t="s">
        <v>15</v>
      </c>
      <c r="D10" s="195"/>
      <c r="E10" s="195"/>
      <c r="F10" s="195"/>
      <c r="G10" s="195"/>
      <c r="H10" s="195"/>
      <c r="I10" s="195"/>
      <c r="J10" s="195"/>
      <c r="K10" s="195"/>
      <c r="L10" s="195"/>
      <c r="M10" s="195"/>
      <c r="N10" s="195"/>
      <c r="O10" s="195"/>
    </row>
    <row r="12" spans="3:15" s="9" customFormat="1" ht="57" customHeight="1">
      <c r="C12" s="270" t="s">
        <v>320</v>
      </c>
      <c r="D12" s="270"/>
      <c r="E12" s="270"/>
      <c r="F12" s="270"/>
      <c r="G12" s="270"/>
      <c r="H12" s="270"/>
      <c r="I12" s="270"/>
      <c r="J12" s="270"/>
      <c r="K12" s="270"/>
      <c r="L12" s="270"/>
      <c r="M12" s="270"/>
      <c r="N12" s="270"/>
      <c r="O12" s="270"/>
    </row>
    <row r="13" spans="3:15" s="9" customFormat="1" ht="30.75" customHeight="1">
      <c r="C13" s="196" t="s">
        <v>321</v>
      </c>
      <c r="D13" s="196"/>
      <c r="E13" s="196"/>
      <c r="F13" s="196"/>
      <c r="G13" s="196"/>
      <c r="H13" s="196"/>
      <c r="I13" s="196"/>
      <c r="J13" s="196"/>
      <c r="K13" s="196"/>
      <c r="L13" s="196"/>
      <c r="M13" s="196"/>
      <c r="N13" s="196"/>
      <c r="O13" s="196"/>
    </row>
    <row r="14" spans="3:15" s="9" customFormat="1" ht="32.450000000000003" customHeight="1">
      <c r="C14" s="196"/>
      <c r="D14" s="196"/>
      <c r="E14" s="196"/>
      <c r="F14" s="196"/>
      <c r="G14" s="196"/>
      <c r="H14" s="196"/>
      <c r="I14" s="196"/>
      <c r="J14" s="196"/>
      <c r="K14" s="196"/>
      <c r="L14" s="196"/>
      <c r="M14" s="196"/>
      <c r="N14" s="196"/>
      <c r="O14" s="196"/>
    </row>
    <row r="15" spans="3:15" s="9" customFormat="1" ht="19.899999999999999" customHeight="1">
      <c r="C15" s="271" t="s">
        <v>322</v>
      </c>
      <c r="D15" s="271"/>
      <c r="E15" s="271"/>
      <c r="F15" s="271"/>
      <c r="G15" s="271"/>
      <c r="H15" s="271"/>
      <c r="I15" s="271"/>
      <c r="J15" s="271"/>
      <c r="K15" s="271"/>
      <c r="L15" s="271"/>
      <c r="M15" s="271"/>
      <c r="N15" s="271"/>
      <c r="O15" s="271"/>
    </row>
    <row r="16" spans="3:15" s="9" customFormat="1" ht="19.899999999999999" customHeight="1">
      <c r="C16" s="196" t="s">
        <v>325</v>
      </c>
      <c r="D16" s="196"/>
      <c r="E16" s="196"/>
      <c r="F16" s="196"/>
      <c r="G16" s="196"/>
      <c r="H16" s="196"/>
      <c r="I16" s="196"/>
      <c r="J16" s="196"/>
      <c r="K16" s="196"/>
      <c r="L16" s="196"/>
      <c r="M16" s="196"/>
      <c r="N16" s="196"/>
      <c r="O16" s="196"/>
    </row>
    <row r="18" spans="3:13">
      <c r="C18" s="272" t="s">
        <v>323</v>
      </c>
    </row>
    <row r="19" spans="3:13" ht="41.25" customHeight="1">
      <c r="C19" s="227" t="s">
        <v>324</v>
      </c>
      <c r="D19" s="227"/>
      <c r="E19" s="227"/>
      <c r="F19" s="227"/>
      <c r="G19" s="227"/>
      <c r="H19" s="227"/>
      <c r="I19" s="227"/>
      <c r="J19" s="227"/>
      <c r="K19" s="273"/>
      <c r="L19" s="273"/>
      <c r="M19" s="273"/>
    </row>
  </sheetData>
  <sheetProtection algorithmName="SHA-512" hashValue="VZgPuy0Pwy7JLr0Be9YDGpZxJxhDMsiPL42GaMLxLtAeq5Fu78i1aBTyPBM9YMGU93Sf9VeNLiWSrOtC3+h7rg==" saltValue="vnClqKJa16b6KWM+xPoTrA==" spinCount="100000" sheet="1" objects="1" scenarios="1"/>
  <mergeCells count="8">
    <mergeCell ref="C19:J19"/>
    <mergeCell ref="C15:O15"/>
    <mergeCell ref="C16:O16"/>
    <mergeCell ref="C10:O10"/>
    <mergeCell ref="C8:O8"/>
    <mergeCell ref="C12:O12"/>
    <mergeCell ref="C13:O13"/>
    <mergeCell ref="C14:O14"/>
  </mergeCells>
  <hyperlinks>
    <hyperlink ref="C15:O15" r:id="rId1" display="Diálogos: Plásticos y economía Circular" xr:uid="{89B6B2FC-9D46-4DCC-B6B2-864DE33E0DC2}"/>
    <hyperlink ref="C18" r:id="rId2" xr:uid="{261D87BE-B86B-4DF5-B0D9-6806B8A1E54B}"/>
  </hyperlinks>
  <pageMargins left="0.70866141732283472" right="0.70866141732283472" top="0.74803149606299213" bottom="0.74803149606299213" header="0.31496062992125984" footer="0.31496062992125984"/>
  <pageSetup paperSize="9" scale="55" orientation="portrait" r:id="rId3"/>
  <headerFooter>
    <oddHeader>&amp;LCEGESTI&amp;CPROMAR&amp;RProhibida su reproducción</oddHead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1CD2-C7CB-4E88-8B7C-2D11C6943C26}">
  <sheetPr>
    <tabColor rgb="FFC00000"/>
  </sheetPr>
  <dimension ref="B2:K20"/>
  <sheetViews>
    <sheetView showGridLines="0" zoomScale="80" zoomScaleNormal="80" workbookViewId="0">
      <selection activeCell="D10" sqref="D10:K13"/>
    </sheetView>
  </sheetViews>
  <sheetFormatPr baseColWidth="10" defaultColWidth="11.42578125" defaultRowHeight="15"/>
  <cols>
    <col min="1" max="1" width="5.28515625" customWidth="1"/>
    <col min="2" max="2" width="22.85546875" customWidth="1"/>
    <col min="3" max="3" width="5.140625" customWidth="1"/>
    <col min="4" max="4" width="16.7109375" style="27" customWidth="1"/>
    <col min="5" max="11" width="16.7109375" customWidth="1"/>
  </cols>
  <sheetData>
    <row r="2" spans="2:11">
      <c r="B2" s="197" t="s">
        <v>16</v>
      </c>
      <c r="C2" s="197"/>
      <c r="D2" s="197"/>
      <c r="E2" s="197"/>
      <c r="F2" s="197"/>
      <c r="G2" s="197"/>
      <c r="H2" s="197"/>
      <c r="I2" s="197"/>
      <c r="J2" s="197"/>
      <c r="K2" s="197"/>
    </row>
    <row r="3" spans="2:11">
      <c r="B3" s="17"/>
      <c r="C3" s="17"/>
      <c r="D3" s="26"/>
      <c r="E3" s="17"/>
      <c r="F3" s="17"/>
      <c r="G3" s="17"/>
      <c r="H3" s="17"/>
      <c r="I3" s="17"/>
      <c r="J3" s="17"/>
      <c r="K3" s="17"/>
    </row>
    <row r="4" spans="2:11">
      <c r="B4" s="199" t="s">
        <v>17</v>
      </c>
      <c r="C4" s="199"/>
      <c r="D4" s="199"/>
      <c r="E4" s="199"/>
      <c r="F4" s="199"/>
      <c r="G4" s="199"/>
      <c r="H4" s="199"/>
      <c r="I4" s="199"/>
      <c r="J4" s="199"/>
      <c r="K4" s="199"/>
    </row>
    <row r="6" spans="2:11" ht="18" customHeight="1">
      <c r="B6" s="18" t="s">
        <v>18</v>
      </c>
      <c r="C6" s="14"/>
      <c r="D6" s="28" t="s">
        <v>19</v>
      </c>
      <c r="E6" s="16"/>
      <c r="F6" s="16"/>
      <c r="G6" s="16"/>
      <c r="H6" s="16"/>
      <c r="I6" s="16"/>
      <c r="J6" s="16"/>
      <c r="K6" s="16"/>
    </row>
    <row r="7" spans="2:11" ht="18" customHeight="1">
      <c r="B7" s="13"/>
      <c r="C7" s="13"/>
      <c r="D7" s="9"/>
    </row>
    <row r="8" spans="2:11" ht="18" customHeight="1">
      <c r="B8" s="19" t="s">
        <v>20</v>
      </c>
      <c r="C8" s="14"/>
      <c r="D8" s="29" t="s">
        <v>21</v>
      </c>
      <c r="E8" s="15"/>
      <c r="F8" s="15"/>
      <c r="G8" s="15"/>
      <c r="H8" s="15"/>
      <c r="I8" s="15"/>
      <c r="J8" s="15"/>
      <c r="K8" s="15"/>
    </row>
    <row r="9" spans="2:11" ht="18" customHeight="1">
      <c r="B9" s="13"/>
      <c r="C9" s="13"/>
    </row>
    <row r="10" spans="2:11" ht="33.75" customHeight="1">
      <c r="B10" s="200" t="s">
        <v>22</v>
      </c>
      <c r="C10" s="14"/>
      <c r="D10" s="203" t="s">
        <v>23</v>
      </c>
      <c r="E10" s="203"/>
      <c r="F10" s="203"/>
      <c r="G10" s="203"/>
      <c r="H10" s="203"/>
      <c r="I10" s="203"/>
      <c r="J10" s="203"/>
      <c r="K10" s="203"/>
    </row>
    <row r="11" spans="2:11" ht="33.75" customHeight="1">
      <c r="B11" s="201"/>
      <c r="C11" s="14"/>
      <c r="D11" s="204"/>
      <c r="E11" s="204"/>
      <c r="F11" s="204"/>
      <c r="G11" s="204"/>
      <c r="H11" s="204"/>
      <c r="I11" s="204"/>
      <c r="J11" s="204"/>
      <c r="K11" s="204"/>
    </row>
    <row r="12" spans="2:11" ht="33.75" customHeight="1">
      <c r="B12" s="201"/>
      <c r="C12" s="14"/>
      <c r="D12" s="204"/>
      <c r="E12" s="204"/>
      <c r="F12" s="204"/>
      <c r="G12" s="204"/>
      <c r="H12" s="204"/>
      <c r="I12" s="204"/>
      <c r="J12" s="204"/>
      <c r="K12" s="204"/>
    </row>
    <row r="13" spans="2:11" ht="33.75" customHeight="1">
      <c r="B13" s="202"/>
      <c r="C13" s="14"/>
      <c r="D13" s="205"/>
      <c r="E13" s="205"/>
      <c r="F13" s="205"/>
      <c r="G13" s="205"/>
      <c r="H13" s="205"/>
      <c r="I13" s="205"/>
      <c r="J13" s="205"/>
      <c r="K13" s="205"/>
    </row>
    <row r="14" spans="2:11" ht="18" customHeight="1">
      <c r="B14" s="13"/>
      <c r="C14" s="13"/>
    </row>
    <row r="15" spans="2:11" ht="52.5" customHeight="1">
      <c r="B15" s="206" t="s">
        <v>24</v>
      </c>
      <c r="C15" s="14"/>
      <c r="D15" s="208" t="s">
        <v>25</v>
      </c>
      <c r="E15" s="209"/>
      <c r="F15" s="209"/>
      <c r="G15" s="209"/>
      <c r="H15" s="209"/>
      <c r="I15" s="209"/>
      <c r="J15" s="209"/>
      <c r="K15" s="209"/>
    </row>
    <row r="16" spans="2:11" ht="31.5" customHeight="1">
      <c r="B16" s="207"/>
      <c r="C16" s="14"/>
      <c r="D16" s="210"/>
      <c r="E16" s="210"/>
      <c r="F16" s="210"/>
      <c r="G16" s="210"/>
      <c r="H16" s="210"/>
      <c r="I16" s="210"/>
      <c r="J16" s="210"/>
      <c r="K16" s="210"/>
    </row>
    <row r="17" spans="2:11" ht="18" customHeight="1">
      <c r="B17" s="13"/>
      <c r="C17" s="13"/>
    </row>
    <row r="18" spans="2:11" ht="27.75" customHeight="1">
      <c r="B18" s="172" t="s">
        <v>26</v>
      </c>
      <c r="C18" s="14"/>
      <c r="D18" s="198" t="s">
        <v>27</v>
      </c>
      <c r="E18" s="198"/>
      <c r="F18" s="198"/>
      <c r="G18" s="198"/>
      <c r="H18" s="198"/>
      <c r="I18" s="198"/>
      <c r="J18" s="198"/>
      <c r="K18" s="198"/>
    </row>
    <row r="20" spans="2:11">
      <c r="B20" s="35" t="s">
        <v>13</v>
      </c>
    </row>
  </sheetData>
  <sheetProtection algorithmName="SHA-512" hashValue="Ki8vDRpjtekzl8PvP+aznEpHNaFbnBfzEPCNW4CEGL83kg/AIVfe2aTM9qT2IRE5d379IE1bSJfy4n6LArkBAQ==" saltValue="+luEwMWVBxy+okf0mU8Phg==" spinCount="100000" sheet="1" objects="1" scenarios="1"/>
  <mergeCells count="7">
    <mergeCell ref="B2:K2"/>
    <mergeCell ref="D18:K18"/>
    <mergeCell ref="B4:K4"/>
    <mergeCell ref="B10:B13"/>
    <mergeCell ref="D10:K13"/>
    <mergeCell ref="B15:B16"/>
    <mergeCell ref="D15:K16"/>
  </mergeCells>
  <hyperlinks>
    <hyperlink ref="B10:B12" location="'Ingreso de información'!A1" display="Ingreso de información" xr:uid="{FBBBBF0B-F2AE-4C0B-A121-C030A78F0D59}"/>
    <hyperlink ref="B6" location="Portada!A1" display="Portada" xr:uid="{BC7B2B87-3128-4B45-A952-EE5CD08B89C6}"/>
    <hyperlink ref="B8" location="Instrucciones!A1" display="Instrucciones" xr:uid="{F2769DAB-76C0-48EF-9503-D54983A7CCDA}"/>
    <hyperlink ref="B15" location="Resultados!A1" display="Resultados" xr:uid="{43BF634A-D9FA-4B30-AAD5-E8673239A7D5}"/>
    <hyperlink ref="B18" location="Conceptos!A1" display="CONCEPTOS" xr:uid="{B1188823-2C6D-4E0F-9C09-41BC5EEE27D7}"/>
    <hyperlink ref="B10:B13" location="'Datos generales'!A1" display="INGRESO DE INFORMACIÓN" xr:uid="{BB4A06C3-01F7-4623-B68B-8A02677518D8}"/>
  </hyperlinks>
  <pageMargins left="0.70866141732283472" right="0.70866141732283472" top="0.74803149606299213" bottom="0.74803149606299213" header="0.31496062992125984" footer="0.31496062992125984"/>
  <pageSetup scale="73" orientation="landscape" r:id="rId1"/>
  <headerFooter>
    <oddHeader>&amp;L&amp;G&amp;CProhibida la reproducción</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134D0-8E26-4B3C-8ABF-9FF297397942}">
  <sheetPr>
    <tabColor rgb="FF002060"/>
  </sheetPr>
  <dimension ref="A1:K46"/>
  <sheetViews>
    <sheetView showGridLines="0" zoomScale="80" zoomScaleNormal="80" workbookViewId="0">
      <selection activeCell="D15" sqref="D15:D18"/>
    </sheetView>
  </sheetViews>
  <sheetFormatPr baseColWidth="10" defaultColWidth="11.42578125" defaultRowHeight="15"/>
  <cols>
    <col min="1" max="1" width="4.28515625" customWidth="1"/>
    <col min="2" max="2" width="21.7109375" customWidth="1"/>
    <col min="3" max="3" width="27.85546875" customWidth="1"/>
    <col min="4" max="4" width="34.140625" customWidth="1"/>
    <col min="5" max="5" width="6.7109375" customWidth="1"/>
    <col min="6" max="6" width="17.42578125" customWidth="1"/>
    <col min="7" max="7" width="31.140625" customWidth="1"/>
    <col min="8" max="8" width="10.5703125" customWidth="1"/>
    <col min="9" max="9" width="7.5703125" style="6" customWidth="1"/>
  </cols>
  <sheetData>
    <row r="1" spans="2:9">
      <c r="I1"/>
    </row>
    <row r="2" spans="2:9">
      <c r="B2" s="11" t="s">
        <v>28</v>
      </c>
      <c r="C2" s="59"/>
      <c r="D2" s="59"/>
      <c r="E2" s="59"/>
      <c r="F2" s="59"/>
      <c r="G2" s="59"/>
      <c r="H2" s="36"/>
      <c r="I2"/>
    </row>
    <row r="3" spans="2:9">
      <c r="B3" s="37"/>
      <c r="C3" s="37"/>
      <c r="D3" s="37"/>
      <c r="E3" s="37"/>
      <c r="F3" s="37"/>
      <c r="G3" s="37"/>
      <c r="H3" s="37"/>
      <c r="I3"/>
    </row>
    <row r="4" spans="2:9" ht="15.75" customHeight="1">
      <c r="B4" s="60" t="s">
        <v>29</v>
      </c>
      <c r="C4" s="220"/>
      <c r="D4" s="221"/>
      <c r="E4" s="221"/>
      <c r="F4" s="221"/>
      <c r="G4" s="222"/>
      <c r="H4" s="37"/>
      <c r="I4"/>
    </row>
    <row r="5" spans="2:9" ht="15.75" customHeight="1">
      <c r="B5" s="38"/>
      <c r="C5" s="39"/>
      <c r="D5" s="39"/>
      <c r="E5" s="39"/>
      <c r="F5" s="37"/>
      <c r="G5" s="37"/>
      <c r="H5" s="37"/>
    </row>
    <row r="6" spans="2:9">
      <c r="B6" s="60" t="s">
        <v>30</v>
      </c>
      <c r="C6" s="40"/>
      <c r="D6" s="61" t="s">
        <v>31</v>
      </c>
      <c r="E6" s="220"/>
      <c r="F6" s="222"/>
      <c r="G6" s="42"/>
      <c r="H6" s="37"/>
    </row>
    <row r="7" spans="2:9">
      <c r="B7" s="38"/>
      <c r="C7" s="39"/>
      <c r="D7" s="41"/>
      <c r="E7" s="39"/>
      <c r="F7" s="37"/>
      <c r="G7" s="37"/>
      <c r="H7" s="37"/>
    </row>
    <row r="8" spans="2:9">
      <c r="B8" s="60" t="s">
        <v>32</v>
      </c>
      <c r="C8" s="42"/>
      <c r="D8" s="67" t="s">
        <v>33</v>
      </c>
      <c r="E8" s="220"/>
      <c r="F8" s="222"/>
      <c r="G8" s="43"/>
      <c r="H8" s="37"/>
    </row>
    <row r="9" spans="2:9">
      <c r="B9" s="38"/>
      <c r="C9" s="44"/>
      <c r="D9" s="45"/>
      <c r="E9" s="44"/>
      <c r="F9" s="37"/>
      <c r="G9" s="43"/>
      <c r="H9" s="37"/>
    </row>
    <row r="10" spans="2:9">
      <c r="B10" s="60" t="s">
        <v>34</v>
      </c>
      <c r="C10" s="42"/>
      <c r="D10" s="62" t="s">
        <v>35</v>
      </c>
      <c r="E10" s="220"/>
      <c r="F10" s="222"/>
      <c r="G10" s="37"/>
      <c r="H10" s="37"/>
    </row>
    <row r="11" spans="2:9">
      <c r="B11" s="46"/>
      <c r="C11" s="39"/>
      <c r="D11" s="39"/>
      <c r="E11" s="39"/>
      <c r="F11" s="37"/>
      <c r="G11" s="37"/>
      <c r="H11" s="37"/>
    </row>
    <row r="12" spans="2:9" ht="19.899999999999999" customHeight="1">
      <c r="B12" s="60" t="s">
        <v>36</v>
      </c>
      <c r="C12" s="63" t="s">
        <v>37</v>
      </c>
      <c r="D12" s="63"/>
      <c r="E12" s="48"/>
      <c r="F12" s="49"/>
      <c r="G12" s="50"/>
      <c r="H12" s="37"/>
    </row>
    <row r="13" spans="2:9" ht="19.899999999999999" customHeight="1">
      <c r="B13" s="211" t="s">
        <v>38</v>
      </c>
      <c r="C13" s="63" t="s">
        <v>39</v>
      </c>
      <c r="D13" s="63"/>
      <c r="E13" s="48"/>
      <c r="F13" s="49"/>
      <c r="G13" s="50"/>
      <c r="H13" s="37"/>
    </row>
    <row r="14" spans="2:9" ht="19.899999999999999" customHeight="1">
      <c r="B14" s="211"/>
      <c r="C14" s="64" t="s">
        <v>40</v>
      </c>
      <c r="D14" s="69"/>
      <c r="E14" s="48"/>
      <c r="F14" s="49"/>
      <c r="G14" s="50"/>
      <c r="H14" s="37"/>
    </row>
    <row r="15" spans="2:9" ht="19.899999999999999" customHeight="1">
      <c r="B15" s="211"/>
      <c r="C15" s="64" t="s">
        <v>41</v>
      </c>
      <c r="D15" s="69"/>
      <c r="E15" s="48"/>
      <c r="F15" s="49"/>
      <c r="G15" s="50"/>
      <c r="H15" s="37"/>
    </row>
    <row r="16" spans="2:9" ht="19.899999999999999" customHeight="1">
      <c r="B16" s="211"/>
      <c r="C16" s="64" t="s">
        <v>42</v>
      </c>
      <c r="D16" s="69"/>
      <c r="E16" s="48"/>
      <c r="F16" s="49"/>
      <c r="G16" s="50"/>
      <c r="H16" s="37"/>
    </row>
    <row r="17" spans="2:8" ht="19.899999999999999" customHeight="1">
      <c r="B17" s="211"/>
      <c r="C17" s="64" t="s">
        <v>43</v>
      </c>
      <c r="D17" s="69"/>
      <c r="E17" s="48"/>
      <c r="F17" s="49"/>
      <c r="G17" s="50"/>
      <c r="H17" s="37"/>
    </row>
    <row r="18" spans="2:8" ht="19.899999999999999" customHeight="1">
      <c r="B18" s="211"/>
      <c r="C18" s="64" t="s">
        <v>44</v>
      </c>
      <c r="D18" s="69"/>
      <c r="E18" s="48"/>
      <c r="F18" s="49"/>
      <c r="G18" s="50"/>
      <c r="H18" s="37"/>
    </row>
    <row r="19" spans="2:8" ht="19.899999999999999" customHeight="1">
      <c r="B19" s="211"/>
      <c r="C19" s="64" t="s">
        <v>45</v>
      </c>
      <c r="D19" s="69"/>
      <c r="E19" s="48"/>
      <c r="F19" s="49"/>
      <c r="G19" s="50"/>
      <c r="H19" s="37"/>
    </row>
    <row r="20" spans="2:8">
      <c r="B20" s="51"/>
      <c r="C20" s="50"/>
      <c r="D20" s="50"/>
      <c r="E20" s="50"/>
      <c r="F20" s="37"/>
      <c r="G20" s="50"/>
      <c r="H20" s="37"/>
    </row>
    <row r="21" spans="2:8">
      <c r="B21" s="60" t="s">
        <v>46</v>
      </c>
      <c r="C21" s="65" t="s">
        <v>47</v>
      </c>
      <c r="D21" s="65"/>
      <c r="E21" s="47"/>
      <c r="F21" s="37"/>
      <c r="G21" s="50"/>
      <c r="H21" s="37"/>
    </row>
    <row r="22" spans="2:8">
      <c r="B22" s="38"/>
      <c r="C22" s="50"/>
      <c r="D22" s="50"/>
      <c r="E22" s="50"/>
      <c r="F22" s="37"/>
      <c r="G22" s="50"/>
      <c r="H22" s="37"/>
    </row>
    <row r="23" spans="2:8">
      <c r="B23" s="60" t="s">
        <v>48</v>
      </c>
      <c r="C23" s="52"/>
      <c r="D23" s="53"/>
      <c r="E23" s="54"/>
      <c r="F23" s="37"/>
      <c r="G23" s="37"/>
      <c r="H23" s="37"/>
    </row>
    <row r="24" spans="2:8">
      <c r="B24" s="46"/>
      <c r="C24" s="54"/>
      <c r="D24" s="54"/>
      <c r="E24" s="54"/>
      <c r="F24" s="37"/>
      <c r="G24" s="37"/>
      <c r="H24" s="37"/>
    </row>
    <row r="25" spans="2:8">
      <c r="B25" s="60" t="s">
        <v>49</v>
      </c>
      <c r="C25" s="37"/>
      <c r="D25" s="37"/>
      <c r="E25" s="37"/>
      <c r="F25" s="37"/>
      <c r="G25" s="37"/>
      <c r="H25" s="37"/>
    </row>
    <row r="26" spans="2:8">
      <c r="B26" s="215" t="s">
        <v>38</v>
      </c>
      <c r="C26" s="216" t="s">
        <v>50</v>
      </c>
      <c r="D26" s="217"/>
      <c r="E26" s="47"/>
      <c r="F26" s="37"/>
      <c r="G26" s="37"/>
      <c r="H26" s="37"/>
    </row>
    <row r="27" spans="2:8" ht="30.75" customHeight="1">
      <c r="B27" s="215"/>
      <c r="C27" s="216" t="s">
        <v>51</v>
      </c>
      <c r="D27" s="217"/>
      <c r="E27" s="47"/>
      <c r="F27" s="37"/>
      <c r="G27" s="37"/>
      <c r="H27" s="37"/>
    </row>
    <row r="28" spans="2:8" ht="15" customHeight="1">
      <c r="B28" s="55"/>
      <c r="C28" s="55"/>
      <c r="D28" s="55"/>
      <c r="E28" s="55"/>
      <c r="F28" s="55"/>
      <c r="G28" s="55"/>
      <c r="H28" s="55"/>
    </row>
    <row r="29" spans="2:8" ht="15" customHeight="1">
      <c r="B29" s="66" t="s">
        <v>52</v>
      </c>
      <c r="C29" s="66"/>
      <c r="D29" s="66"/>
      <c r="E29" s="66"/>
      <c r="F29" s="66"/>
      <c r="G29" s="66"/>
      <c r="H29" s="56"/>
    </row>
    <row r="30" spans="2:8" ht="15" customHeight="1">
      <c r="B30" s="9"/>
      <c r="H30" s="37"/>
    </row>
    <row r="31" spans="2:8" ht="15" customHeight="1">
      <c r="B31" s="68" t="s">
        <v>53</v>
      </c>
      <c r="C31" s="68" t="s">
        <v>54</v>
      </c>
      <c r="D31" s="218" t="s">
        <v>55</v>
      </c>
      <c r="E31" s="219"/>
      <c r="F31" s="212" t="s">
        <v>56</v>
      </c>
      <c r="G31" s="212"/>
      <c r="H31" s="37"/>
    </row>
    <row r="32" spans="2:8" ht="18" customHeight="1">
      <c r="B32" s="57"/>
      <c r="C32" s="57"/>
      <c r="D32" s="213"/>
      <c r="E32" s="214"/>
      <c r="F32" s="213"/>
      <c r="G32" s="214"/>
      <c r="H32" s="37"/>
    </row>
    <row r="33" spans="1:11" s="6" customFormat="1" ht="18" customHeight="1">
      <c r="A33"/>
      <c r="B33" s="57"/>
      <c r="C33" s="57"/>
      <c r="D33" s="213"/>
      <c r="E33" s="214"/>
      <c r="F33" s="213"/>
      <c r="G33" s="214"/>
      <c r="H33" s="58"/>
      <c r="J33"/>
      <c r="K33"/>
    </row>
    <row r="34" spans="1:11" s="6" customFormat="1" ht="18" customHeight="1">
      <c r="A34"/>
      <c r="B34" s="57"/>
      <c r="C34" s="57"/>
      <c r="D34" s="213"/>
      <c r="E34" s="214"/>
      <c r="F34" s="213"/>
      <c r="G34" s="214"/>
      <c r="H34" s="58"/>
      <c r="J34"/>
      <c r="K34"/>
    </row>
    <row r="35" spans="1:11" s="6" customFormat="1" ht="18" customHeight="1">
      <c r="A35"/>
      <c r="B35" s="57"/>
      <c r="C35" s="57"/>
      <c r="D35" s="213"/>
      <c r="E35" s="214"/>
      <c r="F35" s="213"/>
      <c r="G35" s="214"/>
      <c r="H35" s="58"/>
      <c r="J35"/>
      <c r="K35"/>
    </row>
    <row r="46" spans="1:11">
      <c r="B46" s="35" t="s">
        <v>13</v>
      </c>
    </row>
  </sheetData>
  <sheetProtection algorithmName="SHA-512" hashValue="oHRIkx2sDz5lyRCW7RbsFGZlrsKglSciGfI0oxeD+URSwqo1UfeuqbUFPDJFvDwy2zQ/BBtvgT0TT+jM75ZIAg==" saltValue="mTxcGGtPQPlPphBfIrfplQ==" spinCount="100000" sheet="1" objects="1" scenarios="1"/>
  <mergeCells count="18">
    <mergeCell ref="D34:E34"/>
    <mergeCell ref="D35:E35"/>
    <mergeCell ref="C4:G4"/>
    <mergeCell ref="F34:G34"/>
    <mergeCell ref="F35:G35"/>
    <mergeCell ref="E6:F6"/>
    <mergeCell ref="E8:F8"/>
    <mergeCell ref="E10:F10"/>
    <mergeCell ref="B13:B19"/>
    <mergeCell ref="F31:G31"/>
    <mergeCell ref="F32:G32"/>
    <mergeCell ref="F33:G33"/>
    <mergeCell ref="B26:B27"/>
    <mergeCell ref="C26:D26"/>
    <mergeCell ref="C27:D27"/>
    <mergeCell ref="D31:E31"/>
    <mergeCell ref="D32:E32"/>
    <mergeCell ref="D33:E33"/>
  </mergeCells>
  <pageMargins left="0.70866141732283472" right="0.70866141732283472" top="0.74803149606299213" bottom="0.74803149606299213" header="0.31496062992125984" footer="0.31496062992125984"/>
  <pageSetup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A9B2A38-52C2-4388-8D80-A61017A2FC8B}">
          <x14:formula1>
            <xm:f>Asociados_Aciplast!$C$22:$C$28</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2306B-77EA-4337-94F2-1C0074D18BCC}">
  <sheetPr>
    <tabColor rgb="FF002060"/>
  </sheetPr>
  <dimension ref="B1:G16"/>
  <sheetViews>
    <sheetView showGridLines="0" zoomScale="90" zoomScaleNormal="90" workbookViewId="0">
      <selection activeCell="B7" sqref="B7:C7"/>
    </sheetView>
  </sheetViews>
  <sheetFormatPr baseColWidth="10" defaultColWidth="11.42578125" defaultRowHeight="15"/>
  <cols>
    <col min="1" max="1" width="4.28515625" style="37" customWidth="1"/>
    <col min="2" max="2" width="27.28515625" style="37" customWidth="1"/>
    <col min="3" max="3" width="49.7109375" style="37" customWidth="1"/>
    <col min="4" max="4" width="7.28515625" style="37" customWidth="1"/>
    <col min="5" max="5" width="11.28515625" style="37" customWidth="1"/>
    <col min="6" max="6" width="30.85546875" style="37" customWidth="1"/>
    <col min="7" max="7" width="7.5703125" style="58" customWidth="1"/>
    <col min="8" max="16384" width="11.42578125" style="37"/>
  </cols>
  <sheetData>
    <row r="1" spans="2:7">
      <c r="B1" s="37" t="s">
        <v>57</v>
      </c>
      <c r="G1" s="37"/>
    </row>
    <row r="2" spans="2:7">
      <c r="B2" s="11" t="s">
        <v>58</v>
      </c>
      <c r="C2" s="59"/>
      <c r="D2" s="59"/>
      <c r="E2" s="59"/>
      <c r="G2" s="37"/>
    </row>
    <row r="3" spans="2:7">
      <c r="G3" s="37"/>
    </row>
    <row r="4" spans="2:7" ht="22.9" customHeight="1">
      <c r="B4" s="225" t="s">
        <v>59</v>
      </c>
      <c r="C4" s="225"/>
      <c r="D4" s="225"/>
      <c r="G4" s="37"/>
    </row>
    <row r="5" spans="2:7" ht="66" customHeight="1">
      <c r="B5" s="223" t="s">
        <v>60</v>
      </c>
      <c r="C5" s="223"/>
      <c r="D5" s="72"/>
      <c r="E5" s="70"/>
    </row>
    <row r="6" spans="2:7" ht="57" customHeight="1">
      <c r="B6" s="226" t="s">
        <v>61</v>
      </c>
      <c r="C6" s="226"/>
      <c r="D6" s="73"/>
      <c r="E6" s="70"/>
    </row>
    <row r="7" spans="2:7" ht="51.6" customHeight="1">
      <c r="B7" s="224" t="s">
        <v>62</v>
      </c>
      <c r="C7" s="224"/>
      <c r="D7" s="72"/>
      <c r="E7" s="70" t="s">
        <v>57</v>
      </c>
    </row>
    <row r="8" spans="2:7" ht="61.9" customHeight="1">
      <c r="B8" s="223" t="s">
        <v>63</v>
      </c>
      <c r="C8" s="223"/>
      <c r="D8" s="72"/>
      <c r="E8" s="70"/>
    </row>
    <row r="9" spans="2:7" ht="81.75" customHeight="1">
      <c r="B9" s="223" t="s">
        <v>64</v>
      </c>
      <c r="C9" s="223"/>
      <c r="D9" s="72"/>
      <c r="E9" s="70"/>
    </row>
    <row r="10" spans="2:7" ht="34.9" customHeight="1">
      <c r="B10" s="223" t="s">
        <v>65</v>
      </c>
      <c r="C10" s="223"/>
      <c r="D10" s="72"/>
      <c r="E10" s="70"/>
    </row>
    <row r="11" spans="2:7" ht="46.9" customHeight="1">
      <c r="B11" s="223" t="s">
        <v>66</v>
      </c>
      <c r="C11" s="223"/>
      <c r="D11" s="72"/>
      <c r="E11" s="70"/>
    </row>
    <row r="12" spans="2:7" ht="58.15" customHeight="1">
      <c r="B12" s="223" t="s">
        <v>67</v>
      </c>
      <c r="C12" s="223"/>
      <c r="D12" s="72"/>
      <c r="E12" s="70"/>
    </row>
    <row r="13" spans="2:7" ht="15.75" customHeight="1">
      <c r="B13" s="224" t="s">
        <v>68</v>
      </c>
      <c r="C13" s="224"/>
      <c r="D13" s="71"/>
      <c r="E13" s="50"/>
    </row>
    <row r="14" spans="2:7" ht="66" customHeight="1">
      <c r="B14" s="220"/>
      <c r="C14" s="222"/>
      <c r="D14" s="55"/>
      <c r="E14" s="55"/>
      <c r="F14" s="55"/>
    </row>
    <row r="15" spans="2:7">
      <c r="B15" s="37" t="s">
        <v>57</v>
      </c>
      <c r="C15"/>
      <c r="D15"/>
    </row>
    <row r="16" spans="2:7">
      <c r="B16" s="35" t="s">
        <v>13</v>
      </c>
    </row>
  </sheetData>
  <sheetProtection algorithmName="SHA-512" hashValue="rZGEjcjzAHDxyOXVhGe99AtfjM9j76mq/gf/VRguNIk1cRomaURRYsqLqdGJSwVOQqDIWrIYUZPAOuyaHEMKCA==" saltValue="mradqHua4J1pm8PsnKyceA==" spinCount="100000" sheet="1" objects="1" scenarios="1"/>
  <mergeCells count="11">
    <mergeCell ref="B14:C14"/>
    <mergeCell ref="B12:C12"/>
    <mergeCell ref="B13:C13"/>
    <mergeCell ref="B4:D4"/>
    <mergeCell ref="B7:C7"/>
    <mergeCell ref="B5:C5"/>
    <mergeCell ref="B6:C6"/>
    <mergeCell ref="B10:C10"/>
    <mergeCell ref="B8:C8"/>
    <mergeCell ref="B9:C9"/>
    <mergeCell ref="B11:C11"/>
  </mergeCells>
  <pageMargins left="0.7" right="0.7" top="0.75" bottom="0.75" header="0.3" footer="0.3"/>
  <pageSetup scale="9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710C-1421-49DA-8AF6-87F9D4101DBC}">
  <sheetPr>
    <tabColor rgb="FF002060"/>
  </sheetPr>
  <dimension ref="B2:J18"/>
  <sheetViews>
    <sheetView showGridLines="0" zoomScale="80" zoomScaleNormal="80" workbookViewId="0">
      <selection activeCell="D9" sqref="D9"/>
    </sheetView>
  </sheetViews>
  <sheetFormatPr baseColWidth="10" defaultColWidth="11.42578125" defaultRowHeight="15"/>
  <cols>
    <col min="1" max="1" width="4" style="37" customWidth="1"/>
    <col min="2" max="2" width="4.28515625" style="74" customWidth="1"/>
    <col min="3" max="3" width="22.42578125" style="37" customWidth="1"/>
    <col min="4" max="4" width="70.28515625" style="37" customWidth="1"/>
    <col min="5" max="5" width="10.85546875" style="75" customWidth="1"/>
    <col min="6" max="6" width="1.7109375" style="58" customWidth="1"/>
    <col min="7" max="7" width="1.85546875" style="58" customWidth="1"/>
    <col min="8" max="8" width="52" style="37" customWidth="1"/>
    <col min="9" max="9" width="6.140625" style="37" customWidth="1"/>
    <col min="10" max="16384" width="11.42578125" style="37"/>
  </cols>
  <sheetData>
    <row r="2" spans="2:10" ht="15.75">
      <c r="B2" s="83" t="s">
        <v>69</v>
      </c>
      <c r="C2" s="83"/>
      <c r="D2"/>
      <c r="E2" s="3"/>
    </row>
    <row r="3" spans="2:10">
      <c r="B3" s="84"/>
      <c r="C3" s="9"/>
      <c r="D3"/>
      <c r="E3" s="3"/>
    </row>
    <row r="4" spans="2:10" s="46" customFormat="1" ht="16.149999999999999" customHeight="1">
      <c r="B4" s="85" t="s">
        <v>70</v>
      </c>
      <c r="C4" s="85"/>
      <c r="D4" s="85"/>
      <c r="E4" s="86">
        <f>COUNTA(E5:E14)*1</f>
        <v>9</v>
      </c>
      <c r="F4" s="145">
        <f>SUM(F5:F14)</f>
        <v>9</v>
      </c>
      <c r="G4" s="58"/>
    </row>
    <row r="5" spans="2:10">
      <c r="F5" s="6"/>
      <c r="H5" s="87" t="s">
        <v>71</v>
      </c>
      <c r="I5" s="43"/>
    </row>
    <row r="6" spans="2:10" s="46" customFormat="1" ht="48.95" customHeight="1">
      <c r="B6" s="3" t="s">
        <v>72</v>
      </c>
      <c r="C6" s="9" t="s">
        <v>73</v>
      </c>
      <c r="D6" s="9"/>
      <c r="E6" s="76" t="s">
        <v>74</v>
      </c>
      <c r="F6" s="7">
        <f t="shared" ref="F6:F13" si="0">IF(E6="SI",1,IF(E6="NO",0))</f>
        <v>1</v>
      </c>
      <c r="G6" s="77"/>
      <c r="H6" s="78"/>
    </row>
    <row r="7" spans="2:10" s="46" customFormat="1" ht="33.6" customHeight="1">
      <c r="B7" s="3" t="s">
        <v>75</v>
      </c>
      <c r="C7" s="88" t="s">
        <v>76</v>
      </c>
      <c r="D7" s="9"/>
      <c r="E7" s="76" t="s">
        <v>74</v>
      </c>
      <c r="F7" s="7">
        <f t="shared" si="0"/>
        <v>1</v>
      </c>
      <c r="G7" s="77"/>
      <c r="H7" s="78"/>
    </row>
    <row r="8" spans="2:10" s="46" customFormat="1" ht="48.95" customHeight="1">
      <c r="B8" s="3" t="s">
        <v>77</v>
      </c>
      <c r="C8" s="9" t="s">
        <v>78</v>
      </c>
      <c r="D8" s="9"/>
      <c r="E8" s="76" t="s">
        <v>74</v>
      </c>
      <c r="F8" s="7">
        <f t="shared" si="0"/>
        <v>1</v>
      </c>
      <c r="G8" s="77"/>
      <c r="H8" s="78"/>
      <c r="J8" s="79"/>
    </row>
    <row r="9" spans="2:10" s="46" customFormat="1" ht="48.95" customHeight="1">
      <c r="B9" s="3" t="s">
        <v>79</v>
      </c>
      <c r="C9" s="9" t="s">
        <v>80</v>
      </c>
      <c r="D9" s="9"/>
      <c r="E9" s="76" t="s">
        <v>74</v>
      </c>
      <c r="F9" s="7">
        <f>IF(E9="SI",1,IF(E9="NO",0))</f>
        <v>1</v>
      </c>
      <c r="G9" s="77"/>
      <c r="H9" s="78"/>
    </row>
    <row r="10" spans="2:10" s="82" customFormat="1" ht="48.95" customHeight="1">
      <c r="B10" s="89" t="s">
        <v>81</v>
      </c>
      <c r="C10" s="227" t="s">
        <v>82</v>
      </c>
      <c r="D10" s="228"/>
      <c r="E10" s="76" t="s">
        <v>74</v>
      </c>
      <c r="F10" s="144">
        <f>IF(E10="SI",1,IF(E10="NO",0))</f>
        <v>1</v>
      </c>
      <c r="G10" s="80"/>
      <c r="H10" s="81"/>
    </row>
    <row r="11" spans="2:10" s="82" customFormat="1" ht="48.95" customHeight="1">
      <c r="B11" s="89" t="s">
        <v>83</v>
      </c>
      <c r="C11" s="90" t="s">
        <v>84</v>
      </c>
      <c r="D11" s="90"/>
      <c r="E11" s="76" t="s">
        <v>74</v>
      </c>
      <c r="F11" s="144">
        <f t="shared" si="0"/>
        <v>1</v>
      </c>
      <c r="G11" s="80"/>
      <c r="H11" s="81"/>
    </row>
    <row r="12" spans="2:10" s="82" customFormat="1" ht="48.95" customHeight="1">
      <c r="B12" s="89" t="s">
        <v>85</v>
      </c>
      <c r="C12" s="90" t="s">
        <v>86</v>
      </c>
      <c r="D12" s="90"/>
      <c r="E12" s="76" t="s">
        <v>74</v>
      </c>
      <c r="F12" s="144">
        <f t="shared" si="0"/>
        <v>1</v>
      </c>
      <c r="G12" s="80"/>
      <c r="H12" s="81"/>
    </row>
    <row r="13" spans="2:10" s="82" customFormat="1" ht="48.95" customHeight="1">
      <c r="B13" s="89" t="s">
        <v>87</v>
      </c>
      <c r="C13" s="229" t="s">
        <v>88</v>
      </c>
      <c r="D13" s="230"/>
      <c r="E13" s="76" t="s">
        <v>74</v>
      </c>
      <c r="F13" s="144">
        <f t="shared" si="0"/>
        <v>1</v>
      </c>
      <c r="G13" s="80"/>
      <c r="H13" s="81"/>
    </row>
    <row r="14" spans="2:10" ht="34.15" customHeight="1">
      <c r="B14" s="89" t="s">
        <v>89</v>
      </c>
      <c r="C14" s="229" t="s">
        <v>90</v>
      </c>
      <c r="D14" s="230"/>
      <c r="E14" s="76" t="s">
        <v>74</v>
      </c>
      <c r="F14" s="144">
        <f t="shared" ref="F14" si="1">IF(E14="SI",1,IF(E14="NO",0))</f>
        <v>1</v>
      </c>
      <c r="G14" s="80"/>
      <c r="H14" s="81"/>
    </row>
    <row r="18" spans="3:3">
      <c r="C18" s="35" t="s">
        <v>13</v>
      </c>
    </row>
  </sheetData>
  <sheetProtection algorithmName="SHA-512" hashValue="fk1lR52vf6ZU681MYXX1lKkCZnJEUGSVoNQJ0fYSQZP/JscwsR1F2LsOi5tgk/56tdSfTWakhZkRNrmpmLWKhw==" saltValue="Loo0BHKrvh/JxezhTKlMxA==" spinCount="100000" sheet="1" objects="1" scenarios="1"/>
  <mergeCells count="3">
    <mergeCell ref="C10:D10"/>
    <mergeCell ref="C13:D13"/>
    <mergeCell ref="C14:D14"/>
  </mergeCells>
  <pageMargins left="0.7" right="0.7" top="0.75" bottom="0.75" header="0.3" footer="0.3"/>
  <pageSetup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F90A480-2082-402B-AA24-52B2ECC12DE6}">
          <x14:formula1>
            <xm:f>Asociados_Aciplast!$C$30:$C$31</xm:f>
          </x14:formula1>
          <xm:sqref>E6:E14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9B2C-122A-4E35-B343-023463321153}">
  <sheetPr>
    <tabColor rgb="FF002060"/>
  </sheetPr>
  <dimension ref="B2:I31"/>
  <sheetViews>
    <sheetView showGridLines="0" zoomScale="80" zoomScaleNormal="80" workbookViewId="0">
      <selection activeCell="E14" sqref="E14"/>
    </sheetView>
  </sheetViews>
  <sheetFormatPr baseColWidth="10" defaultColWidth="11.42578125" defaultRowHeight="15"/>
  <cols>
    <col min="1" max="1" width="4.28515625" style="37" customWidth="1"/>
    <col min="2" max="2" width="22.42578125" style="37" customWidth="1"/>
    <col min="3" max="3" width="4.85546875" style="75" customWidth="1"/>
    <col min="4" max="4" width="51" style="37" customWidth="1"/>
    <col min="5" max="5" width="40.5703125" style="37" customWidth="1"/>
    <col min="6" max="6" width="10.85546875" style="75" customWidth="1"/>
    <col min="7" max="7" width="0.85546875" style="91" customWidth="1"/>
    <col min="8" max="8" width="2" style="91" customWidth="1"/>
    <col min="9" max="9" width="46.85546875" style="37" customWidth="1"/>
    <col min="10" max="10" width="4.28515625" style="37" customWidth="1"/>
    <col min="11" max="16384" width="11.42578125" style="37"/>
  </cols>
  <sheetData>
    <row r="2" spans="2:9" ht="15.75">
      <c r="B2" s="83" t="s">
        <v>69</v>
      </c>
      <c r="C2" s="93"/>
      <c r="D2"/>
      <c r="E2"/>
      <c r="F2" s="3"/>
      <c r="G2" s="94"/>
      <c r="H2" s="94"/>
      <c r="I2"/>
    </row>
    <row r="3" spans="2:9">
      <c r="B3" s="9"/>
      <c r="C3" s="3"/>
      <c r="D3"/>
      <c r="E3"/>
      <c r="F3" s="3"/>
      <c r="G3" s="94"/>
      <c r="H3" s="94"/>
      <c r="I3"/>
    </row>
    <row r="4" spans="2:9">
      <c r="B4" s="95" t="s">
        <v>91</v>
      </c>
      <c r="C4" s="96"/>
      <c r="D4" s="95"/>
      <c r="E4" s="95"/>
      <c r="F4" s="97">
        <f>COUNTA(F6:F28)*1</f>
        <v>19</v>
      </c>
      <c r="G4" s="98">
        <f>SUM(G5:G28)</f>
        <v>19</v>
      </c>
      <c r="H4" s="98"/>
      <c r="I4"/>
    </row>
    <row r="5" spans="2:9">
      <c r="B5"/>
      <c r="C5" s="3"/>
      <c r="D5"/>
      <c r="E5"/>
      <c r="F5" s="3"/>
      <c r="G5" s="7"/>
      <c r="H5" s="7"/>
      <c r="I5" s="99" t="s">
        <v>71</v>
      </c>
    </row>
    <row r="6" spans="2:9" s="46" customFormat="1" ht="25.15" customHeight="1">
      <c r="B6" s="231" t="s">
        <v>92</v>
      </c>
      <c r="C6" s="3" t="s">
        <v>72</v>
      </c>
      <c r="D6" s="100" t="s">
        <v>93</v>
      </c>
      <c r="E6" s="100"/>
      <c r="F6" s="76" t="s">
        <v>74</v>
      </c>
      <c r="G6" s="7">
        <f>IF(F6="SI",1,IF(F6="NO",0))</f>
        <v>1</v>
      </c>
      <c r="H6" s="77"/>
      <c r="I6" s="78"/>
    </row>
    <row r="7" spans="2:9" s="46" customFormat="1" ht="25.15" customHeight="1">
      <c r="B7" s="231"/>
      <c r="C7" s="3" t="s">
        <v>75</v>
      </c>
      <c r="D7" s="100" t="s">
        <v>94</v>
      </c>
      <c r="E7" s="100"/>
      <c r="F7" s="76" t="s">
        <v>74</v>
      </c>
      <c r="G7" s="7">
        <f>IF(F7="SI",1,IF(F7="NO",0))</f>
        <v>1</v>
      </c>
      <c r="H7" s="77"/>
      <c r="I7" s="78"/>
    </row>
    <row r="8" spans="2:9" s="46" customFormat="1" ht="25.15" customHeight="1">
      <c r="B8" s="231"/>
      <c r="C8" s="3" t="s">
        <v>77</v>
      </c>
      <c r="D8" s="100" t="s">
        <v>95</v>
      </c>
      <c r="E8" s="100"/>
      <c r="F8" s="76" t="s">
        <v>74</v>
      </c>
      <c r="G8" s="7">
        <f>IF(F8="SI",1,IF(F8="NO",0))</f>
        <v>1</v>
      </c>
      <c r="H8" s="77"/>
      <c r="I8" s="78"/>
    </row>
    <row r="9" spans="2:9" s="46" customFormat="1" ht="25.15" customHeight="1">
      <c r="B9" s="231"/>
      <c r="C9" s="3" t="s">
        <v>79</v>
      </c>
      <c r="D9" s="100" t="s">
        <v>96</v>
      </c>
      <c r="E9" s="100"/>
      <c r="F9" s="76" t="s">
        <v>74</v>
      </c>
      <c r="G9" s="7">
        <f t="shared" ref="G9:G10" si="0">IF(F9="SI",1,IF(F9="NO",0))</f>
        <v>1</v>
      </c>
      <c r="H9" s="77"/>
      <c r="I9" s="78"/>
    </row>
    <row r="10" spans="2:9" s="46" customFormat="1" ht="25.15" customHeight="1">
      <c r="B10" s="231"/>
      <c r="C10" s="3" t="s">
        <v>81</v>
      </c>
      <c r="D10" s="100" t="s">
        <v>97</v>
      </c>
      <c r="E10" s="100"/>
      <c r="F10" s="76" t="s">
        <v>74</v>
      </c>
      <c r="G10" s="7">
        <f t="shared" si="0"/>
        <v>1</v>
      </c>
      <c r="H10" s="77"/>
      <c r="I10" s="78"/>
    </row>
    <row r="11" spans="2:9" s="46" customFormat="1" ht="25.15" customHeight="1">
      <c r="B11" s="232"/>
      <c r="C11" s="3"/>
      <c r="D11" s="100"/>
      <c r="E11" s="100"/>
      <c r="G11" s="7"/>
      <c r="H11" s="77"/>
    </row>
    <row r="12" spans="2:9" s="46" customFormat="1">
      <c r="B12" s="101"/>
      <c r="C12" s="102"/>
      <c r="D12" s="100"/>
      <c r="E12" s="100"/>
      <c r="F12" s="92"/>
      <c r="G12" s="7"/>
      <c r="H12" s="77"/>
    </row>
    <row r="13" spans="2:9" s="46" customFormat="1" ht="25.15" customHeight="1">
      <c r="B13" s="231" t="s">
        <v>98</v>
      </c>
      <c r="C13" s="3" t="s">
        <v>83</v>
      </c>
      <c r="D13" s="100" t="s">
        <v>99</v>
      </c>
      <c r="E13" s="100"/>
      <c r="F13" s="76" t="s">
        <v>74</v>
      </c>
      <c r="G13" s="7">
        <f>IF(F13="SI",1,IF(F13="NO",0))</f>
        <v>1</v>
      </c>
      <c r="H13" s="77"/>
      <c r="I13" s="78"/>
    </row>
    <row r="14" spans="2:9" s="46" customFormat="1" ht="25.15" customHeight="1">
      <c r="B14" s="231"/>
      <c r="C14" s="3" t="s">
        <v>85</v>
      </c>
      <c r="D14" s="100" t="s">
        <v>100</v>
      </c>
      <c r="E14" s="100"/>
      <c r="F14" s="76" t="s">
        <v>74</v>
      </c>
      <c r="G14" s="7">
        <f>IF(F14="SI",1,IF(F14="NO",0))</f>
        <v>1</v>
      </c>
      <c r="H14" s="77"/>
      <c r="I14" s="78"/>
    </row>
    <row r="15" spans="2:9" s="46" customFormat="1" ht="25.15" customHeight="1">
      <c r="B15" s="231"/>
      <c r="C15" s="3" t="s">
        <v>87</v>
      </c>
      <c r="D15" s="100" t="s">
        <v>101</v>
      </c>
      <c r="E15" s="100"/>
      <c r="F15" s="76" t="s">
        <v>74</v>
      </c>
      <c r="G15" s="7">
        <f>IF(F15="SI",1,IF(F15="NO",0))</f>
        <v>1</v>
      </c>
      <c r="H15" s="77"/>
      <c r="I15" s="78"/>
    </row>
    <row r="16" spans="2:9" s="46" customFormat="1" ht="25.15" customHeight="1">
      <c r="B16" s="103"/>
      <c r="C16" s="104"/>
      <c r="D16" s="105"/>
      <c r="E16" s="105"/>
      <c r="F16" s="92"/>
      <c r="G16" s="7"/>
      <c r="H16" s="77"/>
    </row>
    <row r="17" spans="2:9" s="46" customFormat="1" ht="25.15" customHeight="1">
      <c r="B17" s="233" t="s">
        <v>102</v>
      </c>
      <c r="C17" s="3" t="s">
        <v>89</v>
      </c>
      <c r="D17" s="100" t="s">
        <v>103</v>
      </c>
      <c r="E17" s="100"/>
      <c r="F17" s="76" t="s">
        <v>74</v>
      </c>
      <c r="G17" s="7">
        <f t="shared" ref="G17:G22" si="1">IF(F17="SI",1,IF(F17="NO",0))</f>
        <v>1</v>
      </c>
      <c r="H17" s="77"/>
      <c r="I17" s="78"/>
    </row>
    <row r="18" spans="2:9" s="46" customFormat="1" ht="25.15" customHeight="1">
      <c r="B18" s="233"/>
      <c r="C18" s="3" t="s">
        <v>104</v>
      </c>
      <c r="D18" s="100" t="s">
        <v>105</v>
      </c>
      <c r="E18" s="100"/>
      <c r="F18" s="76" t="s">
        <v>74</v>
      </c>
      <c r="G18" s="7">
        <f t="shared" si="1"/>
        <v>1</v>
      </c>
      <c r="H18" s="77"/>
      <c r="I18" s="78"/>
    </row>
    <row r="19" spans="2:9" s="46" customFormat="1" ht="25.15" customHeight="1">
      <c r="B19" s="233"/>
      <c r="C19" s="3" t="s">
        <v>106</v>
      </c>
      <c r="D19" s="100" t="s">
        <v>107</v>
      </c>
      <c r="E19" s="100"/>
      <c r="F19" s="76" t="s">
        <v>74</v>
      </c>
      <c r="G19" s="7">
        <f t="shared" si="1"/>
        <v>1</v>
      </c>
      <c r="H19" s="77"/>
      <c r="I19" s="78"/>
    </row>
    <row r="20" spans="2:9" s="46" customFormat="1" ht="25.15" customHeight="1">
      <c r="B20" s="233"/>
      <c r="C20" s="3" t="s">
        <v>108</v>
      </c>
      <c r="D20" s="100" t="s">
        <v>109</v>
      </c>
      <c r="E20" s="100"/>
      <c r="F20" s="76" t="s">
        <v>74</v>
      </c>
      <c r="G20" s="7">
        <f t="shared" si="1"/>
        <v>1</v>
      </c>
      <c r="H20" s="77"/>
      <c r="I20" s="78"/>
    </row>
    <row r="21" spans="2:9" s="46" customFormat="1" ht="36.75" customHeight="1">
      <c r="B21" s="233"/>
      <c r="C21" s="3" t="s">
        <v>110</v>
      </c>
      <c r="D21" s="100" t="s">
        <v>111</v>
      </c>
      <c r="E21" s="100"/>
      <c r="F21" s="76" t="s">
        <v>74</v>
      </c>
      <c r="G21" s="7">
        <f t="shared" si="1"/>
        <v>1</v>
      </c>
      <c r="H21" s="77"/>
      <c r="I21" s="78"/>
    </row>
    <row r="22" spans="2:9" s="46" customFormat="1" ht="25.15" customHeight="1">
      <c r="B22" s="233"/>
      <c r="C22" s="3" t="s">
        <v>112</v>
      </c>
      <c r="D22" s="100" t="s">
        <v>113</v>
      </c>
      <c r="E22" s="100"/>
      <c r="F22" s="76" t="s">
        <v>74</v>
      </c>
      <c r="G22" s="7">
        <f t="shared" si="1"/>
        <v>1</v>
      </c>
      <c r="H22" s="77"/>
    </row>
    <row r="23" spans="2:9" ht="25.15" customHeight="1">
      <c r="B23"/>
      <c r="C23" s="3"/>
      <c r="D23"/>
      <c r="E23"/>
      <c r="F23" s="74"/>
      <c r="G23" s="7"/>
      <c r="H23" s="77"/>
    </row>
    <row r="24" spans="2:9" s="39" customFormat="1" ht="40.15" customHeight="1">
      <c r="B24" s="233" t="s">
        <v>114</v>
      </c>
      <c r="C24" s="3" t="s">
        <v>115</v>
      </c>
      <c r="D24" s="100" t="s">
        <v>116</v>
      </c>
      <c r="E24" s="100"/>
      <c r="F24" s="76" t="s">
        <v>74</v>
      </c>
      <c r="G24" s="7">
        <f>IF(F24="SI",1,IF(F24="NO",0))</f>
        <v>1</v>
      </c>
      <c r="H24" s="77"/>
      <c r="I24" s="78"/>
    </row>
    <row r="25" spans="2:9" s="39" customFormat="1" ht="31.9" customHeight="1">
      <c r="B25" s="233"/>
      <c r="C25" s="3" t="s">
        <v>117</v>
      </c>
      <c r="D25" s="100" t="s">
        <v>118</v>
      </c>
      <c r="E25" s="100"/>
      <c r="F25" s="76" t="s">
        <v>74</v>
      </c>
      <c r="G25" s="7">
        <f>IF(F25="SI",1,IF(F25="NO",0))</f>
        <v>1</v>
      </c>
      <c r="H25" s="77"/>
      <c r="I25" s="78"/>
    </row>
    <row r="26" spans="2:9" s="46" customFormat="1" ht="25.15" customHeight="1">
      <c r="B26" s="233"/>
      <c r="C26" s="3" t="s">
        <v>119</v>
      </c>
      <c r="D26" s="100" t="s">
        <v>120</v>
      </c>
      <c r="E26" s="105"/>
      <c r="F26" s="76" t="s">
        <v>74</v>
      </c>
      <c r="G26" s="7">
        <f>IF(F26="SI",1,IF(F26="NO",0))</f>
        <v>1</v>
      </c>
      <c r="H26" s="77"/>
      <c r="I26" s="78"/>
    </row>
    <row r="27" spans="2:9" s="46" customFormat="1" ht="25.15" customHeight="1">
      <c r="B27" s="233"/>
      <c r="C27" s="3" t="s">
        <v>121</v>
      </c>
      <c r="D27" s="105" t="s">
        <v>122</v>
      </c>
      <c r="E27" s="105"/>
      <c r="F27" s="76" t="s">
        <v>74</v>
      </c>
      <c r="G27" s="7">
        <f>IF(F27="SI",1,IF(F27="NO",0))</f>
        <v>1</v>
      </c>
      <c r="H27" s="77"/>
      <c r="I27" s="78"/>
    </row>
    <row r="28" spans="2:9" ht="25.15" customHeight="1">
      <c r="B28" s="233"/>
      <c r="C28" s="3" t="s">
        <v>123</v>
      </c>
      <c r="D28" s="105" t="s">
        <v>124</v>
      </c>
      <c r="E28" s="106"/>
      <c r="F28" s="76" t="s">
        <v>74</v>
      </c>
      <c r="G28" s="7">
        <f>IF(F28="SI",1,IF(F28="NO",0))</f>
        <v>1</v>
      </c>
      <c r="H28" s="77"/>
      <c r="I28" s="107"/>
    </row>
    <row r="31" spans="2:9">
      <c r="B31" s="35" t="s">
        <v>13</v>
      </c>
    </row>
  </sheetData>
  <sheetProtection algorithmName="SHA-512" hashValue="yxOZzDvijuGn6Vs7YmNnNs0KfCyVF1i+5E7Co9wEirB+dd1UUB/9jV3uFIK4AxCmgI351hkZBFs5c24YZ4kZnA==" saltValue="o0lM0fHVKp2T/Ix8IEl/rg==" spinCount="100000" sheet="1" objects="1" scenarios="1"/>
  <mergeCells count="4">
    <mergeCell ref="B6:B11"/>
    <mergeCell ref="B13:B15"/>
    <mergeCell ref="B17:B22"/>
    <mergeCell ref="B24:B28"/>
  </mergeCells>
  <pageMargins left="0.7" right="0.7" top="0.75" bottom="0.75" header="0.3" footer="0.3"/>
  <pageSetup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D3E9AC5-A13F-4ADB-8EB0-3150305F9F03}">
          <x14:formula1>
            <xm:f>Asociados_Aciplast!$C$30:$C$31</xm:f>
          </x14:formula1>
          <xm:sqref>F13:F15 F6:F10 F24:F28 F17:F22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EB0F-62DA-4C1C-A513-F7C5583BC626}">
  <sheetPr>
    <tabColor rgb="FF002060"/>
  </sheetPr>
  <dimension ref="B2:J24"/>
  <sheetViews>
    <sheetView showGridLines="0" zoomScale="80" zoomScaleNormal="80" zoomScalePageLayoutView="80" workbookViewId="0">
      <selection activeCell="D15" sqref="D15"/>
    </sheetView>
  </sheetViews>
  <sheetFormatPr baseColWidth="10" defaultColWidth="11.42578125" defaultRowHeight="15"/>
  <cols>
    <col min="1" max="1" width="4.28515625" style="37" customWidth="1"/>
    <col min="2" max="2" width="22.42578125" style="37" customWidth="1"/>
    <col min="3" max="3" width="4.140625" style="75" customWidth="1"/>
    <col min="4" max="4" width="32.28515625" style="37" customWidth="1"/>
    <col min="5" max="5" width="66.42578125" style="37" customWidth="1"/>
    <col min="6" max="6" width="10.85546875" style="46" customWidth="1"/>
    <col min="7" max="7" width="1.42578125" style="58" customWidth="1"/>
    <col min="8" max="8" width="2.42578125" style="58" customWidth="1"/>
    <col min="9" max="9" width="43.85546875" style="37" customWidth="1"/>
    <col min="10" max="10" width="5" style="37" customWidth="1"/>
    <col min="11" max="16384" width="11.42578125" style="37"/>
  </cols>
  <sheetData>
    <row r="2" spans="2:10" ht="15.75">
      <c r="B2" s="83" t="s">
        <v>69</v>
      </c>
      <c r="C2" s="93"/>
      <c r="D2"/>
      <c r="E2"/>
      <c r="F2" s="9"/>
      <c r="G2" s="6"/>
      <c r="H2" s="6"/>
      <c r="I2"/>
    </row>
    <row r="3" spans="2:10">
      <c r="B3" s="9"/>
      <c r="C3" s="3"/>
      <c r="D3"/>
      <c r="E3"/>
      <c r="F3" s="9"/>
      <c r="G3" s="6"/>
      <c r="H3" s="6"/>
      <c r="I3"/>
    </row>
    <row r="4" spans="2:10">
      <c r="B4" s="122" t="s">
        <v>125</v>
      </c>
      <c r="C4" s="123"/>
      <c r="D4" s="122"/>
      <c r="E4" s="122"/>
      <c r="F4" s="122">
        <f>COUNTA(F5:F23)*1</f>
        <v>11</v>
      </c>
      <c r="G4" s="146">
        <f>SUM(G5:G22)</f>
        <v>11</v>
      </c>
      <c r="H4" s="124"/>
      <c r="I4"/>
    </row>
    <row r="5" spans="2:10">
      <c r="B5" s="125"/>
      <c r="C5" s="125"/>
      <c r="D5" s="126"/>
      <c r="E5" s="124"/>
      <c r="F5" s="124"/>
      <c r="G5" s="124"/>
      <c r="H5" s="124"/>
      <c r="I5" s="99" t="s">
        <v>71</v>
      </c>
      <c r="J5" s="109"/>
    </row>
    <row r="6" spans="2:10" s="46" customFormat="1" ht="38.25" customHeight="1">
      <c r="B6" s="236" t="s">
        <v>126</v>
      </c>
      <c r="C6" s="3" t="s">
        <v>72</v>
      </c>
      <c r="D6" s="234" t="s">
        <v>127</v>
      </c>
      <c r="E6" s="234"/>
      <c r="F6" s="110" t="s">
        <v>74</v>
      </c>
      <c r="G6" s="7">
        <f>IF(F6="SI",1,IF(F6="NO",0))</f>
        <v>1</v>
      </c>
      <c r="H6" s="77"/>
      <c r="I6" s="78"/>
    </row>
    <row r="7" spans="2:10" s="46" customFormat="1">
      <c r="B7" s="236"/>
      <c r="C7" s="75"/>
      <c r="D7" s="130" t="s">
        <v>128</v>
      </c>
      <c r="E7" s="239"/>
      <c r="F7" s="240"/>
      <c r="G7" s="7"/>
      <c r="H7" s="77"/>
      <c r="I7" s="78"/>
    </row>
    <row r="8" spans="2:10" s="46" customFormat="1">
      <c r="B8" s="236"/>
      <c r="C8" s="75"/>
      <c r="D8" s="112"/>
      <c r="E8" s="112"/>
      <c r="F8" s="113"/>
      <c r="G8" s="7"/>
      <c r="H8" s="77"/>
    </row>
    <row r="9" spans="2:10" s="46" customFormat="1" ht="17.25" customHeight="1">
      <c r="B9" s="236"/>
      <c r="C9" s="3" t="s">
        <v>75</v>
      </c>
      <c r="D9" s="131" t="s">
        <v>129</v>
      </c>
      <c r="E9" s="131"/>
      <c r="F9" s="110" t="s">
        <v>74</v>
      </c>
      <c r="G9" s="7">
        <f>IF(F9="SI",1,IF(F9="NO",0))</f>
        <v>1</v>
      </c>
      <c r="H9" s="77"/>
      <c r="I9" s="78"/>
    </row>
    <row r="10" spans="2:10" s="46" customFormat="1">
      <c r="B10" s="236"/>
      <c r="C10" s="114"/>
      <c r="D10" s="130" t="s">
        <v>128</v>
      </c>
      <c r="E10" s="241"/>
      <c r="F10" s="242"/>
      <c r="G10" s="7"/>
      <c r="H10" s="77"/>
      <c r="I10" s="78"/>
    </row>
    <row r="11" spans="2:10" s="46" customFormat="1">
      <c r="B11" s="236"/>
      <c r="C11" s="114"/>
      <c r="D11" s="111"/>
      <c r="E11" s="115"/>
      <c r="F11" s="116"/>
      <c r="G11" s="7"/>
      <c r="H11" s="77"/>
      <c r="I11" s="117"/>
    </row>
    <row r="12" spans="2:10" s="46" customFormat="1">
      <c r="B12" s="236"/>
      <c r="C12" s="3" t="s">
        <v>77</v>
      </c>
      <c r="D12" s="100" t="s">
        <v>130</v>
      </c>
      <c r="E12" s="129"/>
      <c r="F12" s="118" t="s">
        <v>74</v>
      </c>
      <c r="G12" s="7">
        <f>IF(F12="SI",1,IF(F12="NO",0))</f>
        <v>1</v>
      </c>
      <c r="H12" s="77"/>
    </row>
    <row r="13" spans="2:10" s="46" customFormat="1" ht="25.9" customHeight="1">
      <c r="B13" s="127"/>
      <c r="C13" s="114"/>
      <c r="D13" s="111"/>
      <c r="E13" s="115"/>
      <c r="F13" s="115"/>
      <c r="G13" s="7"/>
      <c r="H13" s="77"/>
    </row>
    <row r="14" spans="2:10" s="46" customFormat="1" ht="40.5" customHeight="1">
      <c r="B14" s="237" t="s">
        <v>131</v>
      </c>
      <c r="C14" s="3" t="s">
        <v>79</v>
      </c>
      <c r="D14" s="234" t="s">
        <v>132</v>
      </c>
      <c r="E14" s="234"/>
      <c r="F14" s="76" t="s">
        <v>74</v>
      </c>
      <c r="G14" s="7">
        <f t="shared" ref="G14:G22" si="0">IF(F14="SI",1,IF(F14="NO",0))</f>
        <v>1</v>
      </c>
      <c r="H14" s="77"/>
      <c r="I14" s="78"/>
    </row>
    <row r="15" spans="2:10" s="46" customFormat="1" ht="25.15" customHeight="1">
      <c r="B15" s="237"/>
      <c r="C15" s="3" t="s">
        <v>81</v>
      </c>
      <c r="D15" s="105" t="s">
        <v>133</v>
      </c>
      <c r="E15" s="105"/>
      <c r="F15" s="76" t="s">
        <v>74</v>
      </c>
      <c r="G15" s="7">
        <f t="shared" si="0"/>
        <v>1</v>
      </c>
      <c r="H15" s="77"/>
      <c r="I15" s="78"/>
    </row>
    <row r="16" spans="2:10" s="46" customFormat="1" ht="25.15" customHeight="1">
      <c r="B16" s="237"/>
      <c r="C16" s="3" t="s">
        <v>83</v>
      </c>
      <c r="D16" s="100" t="s">
        <v>134</v>
      </c>
      <c r="E16" s="128"/>
      <c r="F16" s="76" t="s">
        <v>74</v>
      </c>
      <c r="G16" s="7">
        <f>IF(F16="SI",1,IF(F16="NO",0))</f>
        <v>1</v>
      </c>
      <c r="H16" s="77"/>
      <c r="I16" s="78"/>
    </row>
    <row r="17" spans="2:9" s="46" customFormat="1" ht="32.450000000000003" customHeight="1">
      <c r="B17" s="237"/>
      <c r="C17" s="3" t="s">
        <v>85</v>
      </c>
      <c r="D17" s="234" t="s">
        <v>135</v>
      </c>
      <c r="E17" s="238"/>
      <c r="F17" s="76" t="s">
        <v>74</v>
      </c>
      <c r="G17" s="7">
        <f t="shared" si="0"/>
        <v>1</v>
      </c>
      <c r="H17" s="77"/>
      <c r="I17" s="78"/>
    </row>
    <row r="18" spans="2:9" s="46" customFormat="1" ht="31.9" customHeight="1">
      <c r="B18" s="237"/>
      <c r="C18" s="3" t="s">
        <v>87</v>
      </c>
      <c r="D18" s="234" t="s">
        <v>136</v>
      </c>
      <c r="E18" s="234"/>
      <c r="F18" s="120"/>
      <c r="G18" s="7"/>
      <c r="H18" s="77"/>
      <c r="I18" s="78"/>
    </row>
    <row r="19" spans="2:9" s="46" customFormat="1" ht="31.9" customHeight="1">
      <c r="B19" s="237"/>
      <c r="C19" s="3"/>
      <c r="D19" s="235" t="s">
        <v>137</v>
      </c>
      <c r="E19" s="235"/>
      <c r="F19" s="76" t="s">
        <v>74</v>
      </c>
      <c r="G19" s="7">
        <f t="shared" si="0"/>
        <v>1</v>
      </c>
      <c r="H19" s="77"/>
      <c r="I19" s="78"/>
    </row>
    <row r="20" spans="2:9" s="46" customFormat="1" ht="31.9" customHeight="1">
      <c r="B20" s="237"/>
      <c r="C20" s="3"/>
      <c r="D20" s="235" t="s">
        <v>138</v>
      </c>
      <c r="E20" s="235"/>
      <c r="F20" s="76" t="s">
        <v>74</v>
      </c>
      <c r="G20" s="7">
        <f t="shared" si="0"/>
        <v>1</v>
      </c>
      <c r="H20" s="77"/>
      <c r="I20" s="78"/>
    </row>
    <row r="21" spans="2:9" s="46" customFormat="1" ht="25.15" customHeight="1">
      <c r="B21" s="237"/>
      <c r="C21" s="3" t="s">
        <v>89</v>
      </c>
      <c r="D21" s="100" t="s">
        <v>139</v>
      </c>
      <c r="E21" s="100"/>
      <c r="F21" s="76" t="s">
        <v>74</v>
      </c>
      <c r="G21" s="7">
        <f t="shared" si="0"/>
        <v>1</v>
      </c>
      <c r="H21" s="77"/>
      <c r="I21" s="78"/>
    </row>
    <row r="22" spans="2:9" s="46" customFormat="1" ht="25.15" customHeight="1">
      <c r="B22" s="237"/>
      <c r="C22" s="3" t="s">
        <v>104</v>
      </c>
      <c r="D22" s="100" t="s">
        <v>140</v>
      </c>
      <c r="E22" s="100"/>
      <c r="F22" s="76" t="s">
        <v>74</v>
      </c>
      <c r="G22" s="7">
        <f t="shared" si="0"/>
        <v>1</v>
      </c>
      <c r="H22" s="77"/>
      <c r="I22" s="78"/>
    </row>
    <row r="23" spans="2:9" s="46" customFormat="1" ht="24.6" customHeight="1">
      <c r="B23" s="9"/>
      <c r="C23" s="75"/>
      <c r="G23" s="121"/>
      <c r="H23" s="121"/>
    </row>
    <row r="24" spans="2:9">
      <c r="B24" s="35" t="s">
        <v>13</v>
      </c>
      <c r="G24" s="77"/>
      <c r="H24" s="77"/>
    </row>
  </sheetData>
  <sheetProtection algorithmName="SHA-512" hashValue="FdQS8taje7S1kuTGLWae2bHd6qg3xMzUrBmem4EjJitTdH5A5MDjCcUDI95XjPeYrucuSvrQaC70gM1SXUEsEQ==" saltValue="O9qkYX71TI8CB24Mg4rxaw==" spinCount="100000" sheet="1" objects="1" scenarios="1"/>
  <mergeCells count="10">
    <mergeCell ref="D6:E6"/>
    <mergeCell ref="D19:E19"/>
    <mergeCell ref="D20:E20"/>
    <mergeCell ref="B6:B12"/>
    <mergeCell ref="B14:B22"/>
    <mergeCell ref="D17:E17"/>
    <mergeCell ref="D18:E18"/>
    <mergeCell ref="E7:F7"/>
    <mergeCell ref="E10:F10"/>
    <mergeCell ref="D14:E14"/>
  </mergeCells>
  <pageMargins left="0.7" right="0.7" top="0.75" bottom="0.75" header="0.3" footer="0.3"/>
  <pageSetup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7D534B8-0EC4-4601-8ECA-85D1CE17E196}">
          <x14:formula1>
            <xm:f>Asociados_Aciplast!$C$30:$C$31</xm:f>
          </x14:formula1>
          <xm:sqref>F6 F9 F14:F17 F19:F22 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9C42-E0D8-429E-8919-FD1E7B424CC8}">
  <sheetPr>
    <tabColor rgb="FF002060"/>
  </sheetPr>
  <dimension ref="B2:J23"/>
  <sheetViews>
    <sheetView showGridLines="0" zoomScale="80" zoomScaleNormal="80" workbookViewId="0">
      <selection activeCell="D12" sqref="D12:E12"/>
    </sheetView>
  </sheetViews>
  <sheetFormatPr baseColWidth="10" defaultColWidth="11.42578125" defaultRowHeight="15"/>
  <cols>
    <col min="1" max="1" width="4.28515625" style="37" customWidth="1"/>
    <col min="2" max="2" width="14.85546875" style="37" customWidth="1"/>
    <col min="3" max="3" width="4.140625" style="75" customWidth="1"/>
    <col min="4" max="4" width="51" style="37" customWidth="1"/>
    <col min="5" max="5" width="21.7109375" style="37" customWidth="1"/>
    <col min="6" max="6" width="10.85546875" style="46" customWidth="1"/>
    <col min="7" max="7" width="1.140625" style="6" customWidth="1"/>
    <col min="8" max="8" width="4.7109375" style="58" customWidth="1"/>
    <col min="9" max="9" width="48.42578125" style="37" customWidth="1"/>
    <col min="10" max="10" width="4.140625" style="37" customWidth="1"/>
    <col min="11" max="16384" width="11.42578125" style="37"/>
  </cols>
  <sheetData>
    <row r="2" spans="2:10" ht="15.75">
      <c r="B2" s="83" t="s">
        <v>69</v>
      </c>
      <c r="C2" s="93"/>
      <c r="D2"/>
      <c r="E2"/>
      <c r="F2" s="9"/>
      <c r="H2" s="6"/>
      <c r="I2"/>
    </row>
    <row r="3" spans="2:10">
      <c r="B3" s="9"/>
      <c r="C3" s="3"/>
      <c r="D3"/>
      <c r="E3"/>
      <c r="F3" s="9"/>
      <c r="H3" s="6"/>
      <c r="I3"/>
    </row>
    <row r="4" spans="2:10">
      <c r="B4" s="132" t="s">
        <v>141</v>
      </c>
      <c r="C4" s="133"/>
      <c r="D4" s="132"/>
      <c r="E4" s="132"/>
      <c r="F4" s="134">
        <f>COUNTA(F5:F18)*1</f>
        <v>11</v>
      </c>
      <c r="G4" s="147">
        <f>SUM(G5:G18)</f>
        <v>11</v>
      </c>
      <c r="H4" s="6"/>
      <c r="I4"/>
    </row>
    <row r="5" spans="2:10">
      <c r="B5"/>
      <c r="C5" s="3"/>
      <c r="D5"/>
      <c r="E5"/>
      <c r="F5" s="9"/>
      <c r="G5" s="7"/>
      <c r="H5" s="7"/>
      <c r="I5" s="99" t="s">
        <v>71</v>
      </c>
      <c r="J5" s="109"/>
    </row>
    <row r="6" spans="2:10" s="46" customFormat="1" ht="25.15" customHeight="1">
      <c r="B6" s="243" t="s">
        <v>142</v>
      </c>
      <c r="C6" s="3" t="s">
        <v>72</v>
      </c>
      <c r="D6" s="100" t="s">
        <v>143</v>
      </c>
      <c r="E6" s="100"/>
      <c r="F6" s="76" t="s">
        <v>74</v>
      </c>
      <c r="G6" s="7">
        <f t="shared" ref="G6:G15" si="0">IF(F6="SI",1,IF(F6="NO",0))</f>
        <v>1</v>
      </c>
      <c r="H6" s="77"/>
      <c r="I6" s="78"/>
    </row>
    <row r="7" spans="2:10" s="46" customFormat="1" ht="25.15" customHeight="1">
      <c r="B7" s="243"/>
      <c r="C7" s="3" t="s">
        <v>75</v>
      </c>
      <c r="D7" s="100" t="s">
        <v>144</v>
      </c>
      <c r="E7" s="100"/>
      <c r="F7" s="76" t="s">
        <v>74</v>
      </c>
      <c r="G7" s="7">
        <f>IF(F7="SI",1,IF(F7="NO",0))</f>
        <v>1</v>
      </c>
      <c r="H7" s="77"/>
      <c r="I7" s="78"/>
    </row>
    <row r="8" spans="2:10" s="46" customFormat="1" ht="25.15" customHeight="1">
      <c r="B8" s="243"/>
      <c r="C8" s="3" t="s">
        <v>77</v>
      </c>
      <c r="D8" s="100" t="s">
        <v>145</v>
      </c>
      <c r="E8" s="100"/>
      <c r="F8" s="76" t="s">
        <v>74</v>
      </c>
      <c r="G8" s="7">
        <f t="shared" si="0"/>
        <v>1</v>
      </c>
      <c r="H8" s="77"/>
      <c r="I8" s="78"/>
    </row>
    <row r="9" spans="2:10" s="46" customFormat="1" ht="25.15" customHeight="1">
      <c r="B9" s="243"/>
      <c r="C9" s="3" t="s">
        <v>79</v>
      </c>
      <c r="D9" s="100" t="s">
        <v>146</v>
      </c>
      <c r="E9" s="100"/>
      <c r="F9" s="76" t="s">
        <v>74</v>
      </c>
      <c r="G9" s="7">
        <f t="shared" si="0"/>
        <v>1</v>
      </c>
      <c r="H9" s="77"/>
      <c r="I9" s="78"/>
    </row>
    <row r="10" spans="2:10" s="46" customFormat="1" ht="34.9" customHeight="1">
      <c r="B10" s="243"/>
      <c r="C10" s="3" t="s">
        <v>81</v>
      </c>
      <c r="D10" s="234" t="s">
        <v>147</v>
      </c>
      <c r="E10" s="238"/>
      <c r="F10" s="76" t="s">
        <v>74</v>
      </c>
      <c r="G10" s="7">
        <f>IF(F10="SI",1,IF(F10="NO",0))</f>
        <v>1</v>
      </c>
      <c r="H10" s="77"/>
      <c r="I10" s="78"/>
    </row>
    <row r="11" spans="2:10" s="46" customFormat="1" ht="34.9" customHeight="1">
      <c r="B11" s="243"/>
      <c r="C11" s="3" t="s">
        <v>83</v>
      </c>
      <c r="D11" s="234" t="s">
        <v>148</v>
      </c>
      <c r="E11" s="238"/>
      <c r="F11" s="76" t="s">
        <v>74</v>
      </c>
      <c r="G11" s="7">
        <f>IF(F11="SI",1,IF(F11="NO",0))</f>
        <v>1</v>
      </c>
      <c r="H11" s="77"/>
      <c r="I11" s="78"/>
    </row>
    <row r="12" spans="2:10" s="46" customFormat="1" ht="66.75" customHeight="1">
      <c r="B12" s="243"/>
      <c r="C12" s="3" t="s">
        <v>85</v>
      </c>
      <c r="D12" s="234" t="s">
        <v>149</v>
      </c>
      <c r="E12" s="238"/>
      <c r="F12" s="76" t="s">
        <v>74</v>
      </c>
      <c r="G12" s="7">
        <f>IF(F12="SI",1,IF(F12="NO",0))</f>
        <v>1</v>
      </c>
      <c r="H12" s="77"/>
      <c r="I12" s="78"/>
    </row>
    <row r="13" spans="2:10" s="46" customFormat="1" ht="39.75" customHeight="1">
      <c r="B13" s="243"/>
      <c r="C13" s="125"/>
      <c r="D13" s="244" t="s">
        <v>150</v>
      </c>
      <c r="E13" s="244"/>
      <c r="G13" s="7"/>
      <c r="H13" s="77"/>
      <c r="I13" s="78"/>
    </row>
    <row r="14" spans="2:10" s="46" customFormat="1" ht="25.15" customHeight="1">
      <c r="B14" s="243"/>
      <c r="C14" s="3" t="s">
        <v>87</v>
      </c>
      <c r="D14" s="100" t="s">
        <v>151</v>
      </c>
      <c r="E14" s="100"/>
      <c r="F14" s="76" t="s">
        <v>74</v>
      </c>
      <c r="G14" s="7">
        <f t="shared" si="0"/>
        <v>1</v>
      </c>
      <c r="H14" s="77"/>
      <c r="I14" s="78"/>
    </row>
    <row r="15" spans="2:10" s="46" customFormat="1" ht="25.15" customHeight="1">
      <c r="B15" s="243"/>
      <c r="C15" s="3" t="s">
        <v>89</v>
      </c>
      <c r="D15" s="234" t="s">
        <v>152</v>
      </c>
      <c r="E15" s="238"/>
      <c r="F15" s="76" t="s">
        <v>74</v>
      </c>
      <c r="G15" s="7">
        <f t="shared" si="0"/>
        <v>1</v>
      </c>
      <c r="H15" s="77"/>
      <c r="I15" s="78"/>
    </row>
    <row r="16" spans="2:10" s="46" customFormat="1" ht="50.25" customHeight="1">
      <c r="B16" s="243"/>
      <c r="C16" s="3" t="s">
        <v>104</v>
      </c>
      <c r="D16" s="234" t="s">
        <v>153</v>
      </c>
      <c r="E16" s="238"/>
      <c r="F16" s="76" t="s">
        <v>74</v>
      </c>
      <c r="G16" s="7">
        <f>IF(F16="SI",1,IF(F16="NO",0))</f>
        <v>1</v>
      </c>
      <c r="H16" s="77"/>
      <c r="I16" s="78"/>
    </row>
    <row r="17" spans="2:9" s="46" customFormat="1" ht="60" customHeight="1">
      <c r="B17" s="243"/>
      <c r="C17" s="3" t="s">
        <v>106</v>
      </c>
      <c r="D17" s="234" t="s">
        <v>154</v>
      </c>
      <c r="E17" s="238"/>
      <c r="F17" s="76" t="s">
        <v>74</v>
      </c>
      <c r="G17" s="7">
        <f t="shared" ref="G17" si="1">IF(F17="SI",1,IF(F17="NO",0))</f>
        <v>1</v>
      </c>
      <c r="H17" s="77"/>
      <c r="I17" s="78"/>
    </row>
    <row r="18" spans="2:9" s="46" customFormat="1" ht="30" customHeight="1">
      <c r="B18" s="171"/>
      <c r="C18" s="3"/>
      <c r="D18" s="234"/>
      <c r="E18" s="234"/>
      <c r="F18" s="170"/>
      <c r="G18" s="7" t="b">
        <f>IF(F18="SI",1,IF(F18="NO",0))</f>
        <v>0</v>
      </c>
      <c r="H18" s="77"/>
      <c r="I18" s="170"/>
    </row>
    <row r="19" spans="2:9">
      <c r="B19" s="171"/>
      <c r="C19" s="3"/>
      <c r="D19" s="234"/>
      <c r="E19" s="234"/>
      <c r="F19" s="108"/>
      <c r="G19" s="124"/>
      <c r="H19" s="108"/>
      <c r="I19" s="108"/>
    </row>
    <row r="20" spans="2:9">
      <c r="B20"/>
      <c r="C20" s="3"/>
      <c r="D20"/>
      <c r="E20"/>
      <c r="I20" s="46"/>
    </row>
    <row r="21" spans="2:9">
      <c r="B21"/>
      <c r="C21" s="3"/>
      <c r="D21"/>
      <c r="E21"/>
    </row>
    <row r="22" spans="2:9">
      <c r="B22" s="35" t="s">
        <v>13</v>
      </c>
      <c r="C22" s="3"/>
      <c r="D22"/>
      <c r="E22"/>
    </row>
    <row r="23" spans="2:9">
      <c r="B23"/>
      <c r="C23" s="3"/>
      <c r="D23"/>
      <c r="E23"/>
    </row>
  </sheetData>
  <sheetProtection algorithmName="SHA-512" hashValue="bYAtT5G4CZujfuc62/LbPmW0GAoRlYtKtL73JbunlmczOJjIDyU8qTcHZEl91vRLGm/rFE6psquUTv2kQetO4w==" saltValue="F526iWBTQN/UqhR5JMhVbg==" spinCount="100000" sheet="1" objects="1" scenarios="1"/>
  <mergeCells count="10">
    <mergeCell ref="D18:E18"/>
    <mergeCell ref="D19:E19"/>
    <mergeCell ref="D15:E15"/>
    <mergeCell ref="B6:B17"/>
    <mergeCell ref="D10:E10"/>
    <mergeCell ref="D11:E11"/>
    <mergeCell ref="D12:E12"/>
    <mergeCell ref="D13:E13"/>
    <mergeCell ref="D16:E16"/>
    <mergeCell ref="D17:E17"/>
  </mergeCells>
  <pageMargins left="0.7" right="0.7" top="0.75" bottom="0.75" header="0.3" footer="0.3"/>
  <pageSetup scale="5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D5C97FC-2399-482F-8462-02D6B2827FD3}">
          <x14:formula1>
            <xm:f>Asociados_Aciplast!$C$30:$C$31</xm:f>
          </x14:formula1>
          <xm:sqref>F6:F12 F14:F17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63D41852E72346A1837BA8CB8E6110" ma:contentTypeVersion="13" ma:contentTypeDescription="Crear nuevo documento." ma:contentTypeScope="" ma:versionID="5951d978fc3d47739bfee22191bff13c">
  <xsd:schema xmlns:xsd="http://www.w3.org/2001/XMLSchema" xmlns:xs="http://www.w3.org/2001/XMLSchema" xmlns:p="http://schemas.microsoft.com/office/2006/metadata/properties" xmlns:ns3="3b61f9c5-b897-4e8e-87ff-522b47becec7" xmlns:ns4="4c7abbfe-f044-4452-94ca-18c86deef7ec" targetNamespace="http://schemas.microsoft.com/office/2006/metadata/properties" ma:root="true" ma:fieldsID="f64da2186f889ab656943f61253b8a62" ns3:_="" ns4:_="">
    <xsd:import namespace="3b61f9c5-b897-4e8e-87ff-522b47becec7"/>
    <xsd:import namespace="4c7abbfe-f044-4452-94ca-18c86deef7e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1f9c5-b897-4e8e-87ff-522b47bec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7abbfe-f044-4452-94ca-18c86deef7e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69654C-2634-44C6-8524-B20DE53EC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1f9c5-b897-4e8e-87ff-522b47becec7"/>
    <ds:schemaRef ds:uri="4c7abbfe-f044-4452-94ca-18c86deef7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32F731-3518-4380-B11A-E24AAAF9F05F}">
  <ds:schemaRefs>
    <ds:schemaRef ds:uri="http://schemas.microsoft.com/sharepoint/v3/contenttype/forms"/>
  </ds:schemaRefs>
</ds:datastoreItem>
</file>

<file path=customXml/itemProps3.xml><?xml version="1.0" encoding="utf-8"?>
<ds:datastoreItem xmlns:ds="http://schemas.openxmlformats.org/officeDocument/2006/customXml" ds:itemID="{A1FF48CD-6231-4E5A-B9C9-4500A5BC0496}">
  <ds:schemaRefs>
    <ds:schemaRef ds:uri="http://purl.org/dc/terms/"/>
    <ds:schemaRef ds:uri="http://purl.org/dc/elements/1.1/"/>
    <ds:schemaRef ds:uri="http://schemas.openxmlformats.org/package/2006/metadata/core-properties"/>
    <ds:schemaRef ds:uri="4c7abbfe-f044-4452-94ca-18c86deef7ec"/>
    <ds:schemaRef ds:uri="http://www.w3.org/XML/1998/namespace"/>
    <ds:schemaRef ds:uri="http://schemas.microsoft.com/office/2006/documentManagement/types"/>
    <ds:schemaRef ds:uri="http://purl.org/dc/dcmitype/"/>
    <ds:schemaRef ds:uri="http://schemas.microsoft.com/office/infopath/2007/PartnerControls"/>
    <ds:schemaRef ds:uri="3b61f9c5-b897-4e8e-87ff-522b47becec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Portada</vt:lpstr>
      <vt:lpstr>Introducción</vt:lpstr>
      <vt:lpstr>Instrucciones</vt:lpstr>
      <vt:lpstr>Datos generales</vt:lpstr>
      <vt:lpstr>Iniciativas EC</vt:lpstr>
      <vt:lpstr>Estrategia</vt:lpstr>
      <vt:lpstr>Uso de recursos</vt:lpstr>
      <vt:lpstr>Procesos Productivos</vt:lpstr>
      <vt:lpstr>Productos Servicios</vt:lpstr>
      <vt:lpstr>Cadena Valor</vt:lpstr>
      <vt:lpstr>Áreas de Mejora</vt:lpstr>
      <vt:lpstr>Resultados</vt:lpstr>
      <vt:lpstr>Conceptos</vt:lpstr>
      <vt:lpstr>Hoja1</vt:lpstr>
      <vt:lpstr>Asociados_Aciplast</vt:lpstr>
      <vt:lpstr>'Iniciativas EC'!Área_de_impresión</vt:lpstr>
    </vt:vector>
  </TitlesOfParts>
  <Manager/>
  <Company>Cegesti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Rosibel Solano Villalobos</dc:creator>
  <cp:keywords/>
  <dc:description/>
  <cp:lastModifiedBy>Gabriela Román</cp:lastModifiedBy>
  <cp:revision/>
  <dcterms:created xsi:type="dcterms:W3CDTF">2022-01-30T20:35:47Z</dcterms:created>
  <dcterms:modified xsi:type="dcterms:W3CDTF">2024-06-24T18:53:57Z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0x0101007563D41852E72346A1837BA8CB8E6110</vt:lpwstr>
  </property>
</Properties>
</file>